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U:\MONITOREO\Referencias 2022\Informe Fisico-Financiero\"/>
    </mc:Choice>
  </mc:AlternateContent>
  <xr:revisionPtr revIDLastSave="0" documentId="13_ncr:1_{313BE8B2-1F3F-47B0-A886-353DB08C322D}" xr6:coauthVersionLast="36" xr6:coauthVersionMax="36" xr10:uidLastSave="{00000000-0000-0000-0000-000000000000}"/>
  <bookViews>
    <workbookView xWindow="0" yWindow="0" windowWidth="28800" windowHeight="11655" firstSheet="4" activeTab="5" xr2:uid="{00000000-000D-0000-FFFF-FFFF00000000}"/>
  </bookViews>
  <sheets>
    <sheet name="1er Trimestre " sheetId="4" state="hidden" r:id="rId1"/>
    <sheet name="2do Trimestre" sheetId="3" state="hidden" r:id="rId2"/>
    <sheet name="Semestral" sheetId="7" state="hidden" r:id="rId3"/>
    <sheet name="3er Trimestre " sheetId="1" state="hidden" r:id="rId4"/>
    <sheet name="4to Trimestre" sheetId="5" r:id="rId5"/>
    <sheet name="Consolidado 2022" sheetId="6" r:id="rId6"/>
    <sheet name="Consolidado" sheetId="9" state="hidden" r:id="rId7"/>
  </sheets>
  <externalReferences>
    <externalReference r:id="rId8"/>
  </externalReferences>
  <definedNames>
    <definedName name="_xlnm.Print_Area" localSheetId="4">'4to Trimestre'!$A$1:$J$46</definedName>
    <definedName name="_xlnm.Print_Area" localSheetId="5">'Consolidado 2022'!$A$1:$AV$76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8" i="6" l="1"/>
  <c r="C16" i="9" l="1"/>
  <c r="J30" i="9" l="1"/>
  <c r="J29" i="9"/>
  <c r="I29" i="9"/>
  <c r="I25" i="9"/>
  <c r="C15" i="9"/>
  <c r="C14" i="9"/>
  <c r="J30" i="1" l="1"/>
  <c r="J29" i="1" l="1"/>
  <c r="I25" i="7" l="1"/>
  <c r="J30" i="7"/>
  <c r="I30" i="7"/>
  <c r="J29" i="7"/>
  <c r="I29" i="7"/>
  <c r="C16" i="7"/>
  <c r="C15" i="7"/>
  <c r="C14" i="7"/>
  <c r="AM47" i="6" l="1"/>
  <c r="AJ41" i="6"/>
  <c r="J30" i="5" l="1"/>
  <c r="J29" i="5"/>
  <c r="I29" i="5"/>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<sst xmlns="http://schemas.openxmlformats.org/spreadsheetml/2006/main" count="596" uniqueCount="164">
  <si>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</si>
  <si>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</si>
  <si>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</si>
  <si>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</si>
  <si>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</si>
  <si>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</si>
  <si>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</si>
  <si>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</si>
  <si>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</si>
  <si>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</si>
  <si>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</si>
  <si>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</si>
  <si>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</si>
  <si>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</si>
  <si>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</si>
  <si>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</si>
  <si>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</si>
  <si>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</si>
  <si>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</si>
  <si>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</si>
  <si>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</si>
  <si>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</si>
  <si>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</si>
  <si>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</si>
  <si>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</si>
  <si>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</si>
  <si>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</si>
  <si>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</si>
  <si>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</si>
  <si>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</si>
  <si>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</si>
  <si>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</si>
  <si>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</si>
  <si>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</si>
  <si>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</si>
  <si>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</si>
  <si>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</si>
  <si>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</si>
  <si>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</si>
  <si>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</si>
  <si>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</si>
  <si>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</si>
  <si>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</si>
  <si>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</si>
  <si>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</si>
  <si>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</si>
  <si>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</si>
  <si>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</si>
  <si>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</si>
  <si>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</si>
  <si>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</si>
  <si>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</si>
  <si>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</si>
  <si>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</si>
  <si>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</si>
  <si>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</si>
  <si>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</si>
  <si>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</si>
  <si>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</si>
  <si>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</si>
  <si>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</si>
  <si>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</si>
  <si>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</si>
  <si>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</si>
  <si>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</si>
  <si>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</si>
  <si>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</si>
  <si>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</si>
  <si>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</si>
  <si>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</si>
  <si>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</si>
  <si>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</si>
  <si>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</si>
  <si>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</si>
  <si>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</si>
  <si>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</si>
  <si>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</si>
  <si>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</si>
  <si>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</si>
  <si>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</si>
  <si>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</si>
  <si>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</si>
  <si>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</si>
  <si>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</si>
  <si>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</si>
  <si>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</si>
  <si>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</si>
  <si>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</si>
  <si>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</si>
  <si>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6463.Instituciones del sector público no financiero con normativas implementadas.</t>
  </si>
  <si>
    <t>I -Información Institucional</t>
  </si>
  <si>
    <t>Informe de Evaluación Cuarto Trimestre de las Metas Físicas-Financieras</t>
  </si>
  <si>
    <t>Capítulo:</t>
  </si>
  <si>
    <t>0205 - MINISTERIO DE HACIENDA</t>
  </si>
  <si>
    <t>Sub-Capítulo:</t>
  </si>
  <si>
    <t>01 - MINISTERIO DE HACIENDA</t>
  </si>
  <si>
    <t>Unidad Ejecutora:</t>
  </si>
  <si>
    <t>0009 - DIRECCIÓN GENERAL DE CONTABILIDAD GUBERNAMENTAL</t>
  </si>
  <si>
    <t>I. ASPECTOS GENERALES:</t>
  </si>
  <si>
    <t>Misión:</t>
  </si>
  <si>
    <t>Visión:</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</si>
  <si>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</si>
  <si>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</si>
  <si>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</si>
  <si>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</si>
  <si>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</si>
  <si>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</si>
  <si>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t>¿En qué consiste el programa?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</si>
  <si>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</si>
  <si>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</si>
  <si>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</si>
  <si>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</si>
  <si>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</si>
  <si>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</si>
  <si>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</si>
  <si>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</si>
  <si>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</si>
  <si>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</si>
  <si>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</si>
  <si>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</si>
  <si>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</si>
  <si>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</si>
  <si>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</si>
  <si>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</si>
  <si>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</si>
  <si>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</si>
  <si>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</si>
  <si>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</si>
  <si>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</si>
  <si>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</si>
  <si>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</si>
  <si>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</si>
  <si>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Descripción del producto:</t>
  </si>
  <si>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</si>
  <si>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</si>
  <si>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</si>
  <si>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</si>
  <si>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</si>
  <si>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</si>
  <si>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</si>
  <si>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</si>
  <si>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</si>
  <si>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</si>
  <si>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</si>
  <si>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</si>
  <si>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Logros alcanzados (1):</t>
  </si>
  <si>
    <t>Logros alcanzados (2):</t>
  </si>
  <si>
    <r>
      <rPr>
        <b/>
        <i/>
        <sz val="9"/>
        <color theme="1"/>
        <rFont val="Calibri"/>
        <family val="2"/>
        <scheme val="minor"/>
      </rPr>
      <t>Implementación del SCG en el gobierno central:</t>
    </r>
    <r>
      <rPr>
        <sz val="9"/>
        <color theme="1"/>
        <rFont val="Calibri"/>
        <family val="2"/>
        <scheme val="minor"/>
      </rPr>
      <t xml:space="preserve">
A los fines de lograr la implementación del Sistema de Contabilidad en las instituciones, esta Digecog brinda asesoría y seguimiento permanente a las áreas financieras y de contabilidad, procurando que los hechos económicos y financieros estén debidamente registrados, conforme a las normativas contables, las políticas y los procedimientos emitidos, se realizaron las acciones planificadas para lograr el proceso de implementación se realizaron:
1. Se realizaron cinco (5) Jornada de Capacitación con duración tres horas cada una, con la participación 158 encargados de contabilidad y contadores en el proceso de análisis de los saldos contables e interpretación de estados financieros, en representantes del mismo número de instituciones correspondiente al 85% de las instituciones convocadas (ver evidencias) 
2. Jornada de Visitas: estas fueron realizadas a las áreas de contabilidad de las instituciones seleccionadas en el plan piloto (ver evidencias).  
Es importante resaltar que al cierre de este trimestre las 29 instituciones incluidas en el plan piloto utilizan SIGEF para la gestión presupuestaria y contable, así también, utilizan el Sistema de Administración de Bienes (SIAB) para la gestión y administración de las propiedad, planta y equipo; así también han implementado los procedimientos emitidos por esta Dirección General. Por lo ante expuesto estas instituciones presenta un grado de implementación satisfactorio.
En cuanto a la ejecución financiera para el cuarto trimestre fue planificado una meta de RD$19,821,928 y ejecutado RD$29,227,727.24.</t>
    </r>
  </si>
  <si>
    <r>
      <rPr>
        <sz val="11"/>
        <rFont val="Calibri"/>
        <family val="2"/>
        <scheme val="minor"/>
      </rPr>
      <t>Para el cuarto trimestre 2022 se planificó implementar el Sistema de Contabilidad Gubernamental (SCG) en un 19%, distribuidos en un 15% para las unidades ejecutoras del Gobierno central representado por 29 instituciones y un 4% para los gobiernos locales equivalentes a 20 instituciones de 393 existentes en el país, las mismas fueron ejecutadas al 100% a corde al cronograma de implementacion que se detalla en la descripción de la ejecución.</t>
    </r>
    <r>
      <rPr>
        <sz val="11"/>
        <color theme="1"/>
        <rFont val="Calibri"/>
        <family val="2"/>
        <scheme val="minor"/>
      </rPr>
      <t xml:space="preserve">
</t>
    </r>
    <r>
      <rPr>
        <b/>
        <i/>
        <sz val="11"/>
        <color theme="1"/>
        <rFont val="Calibri"/>
        <family val="2"/>
        <scheme val="minor"/>
      </rPr>
      <t>Implementación del SCG en lod gobiernos locales:</t>
    </r>
    <r>
      <rPr>
        <sz val="11"/>
        <color theme="1"/>
        <rFont val="Calibri"/>
        <family val="2"/>
        <scheme val="minor"/>
      </rPr>
      <t xml:space="preserve">
Durante la primera etapa del proyecto (segundo trimestre) se ejecutó el 4% del proyecto que consistía en “levantamiento de Información referente a la situación económica y financiera de las instituciones” tomadas como piloto.
Fueron definidas cuatro (04) fases para la implementación del SCG en las instituciones de los gobiernos locales, distribuidos de la siguiente manera:
1.	</t>
    </r>
    <r>
      <rPr>
        <b/>
        <sz val="11"/>
        <color theme="1"/>
        <rFont val="Calibri"/>
        <family val="2"/>
        <scheme val="minor"/>
      </rPr>
      <t xml:space="preserve">Levantamiento de la información.
</t>
    </r>
    <r>
      <rPr>
        <sz val="11"/>
        <color theme="1"/>
        <rFont val="Calibri"/>
        <family val="2"/>
        <scheme val="minor"/>
      </rPr>
      <t xml:space="preserve">Fueron realizadas visitas a los ayuntamientos y juntas distritales seleccionados en las caules se identificaron las carencias de registros contables y presupuestarios.
2.	</t>
    </r>
    <r>
      <rPr>
        <b/>
        <sz val="11"/>
        <color theme="1"/>
        <rFont val="Calibri"/>
        <family val="2"/>
        <scheme val="minor"/>
      </rPr>
      <t>Sensibilización y capacitación al personal responsable de la información contable de las áreas financieras.</t>
    </r>
    <r>
      <rPr>
        <sz val="11"/>
        <color theme="1"/>
        <rFont val="Calibri"/>
        <family val="2"/>
        <scheme val="minor"/>
      </rPr>
      <t xml:space="preserve">
•	26 alcaldes y directores distritales fueron impactados con el taller de concientización sobre la importancia de la contabilidad patrimonial.
•	50 contadores y encargados de ejecución presupuestaria de los gobiernos locales fueron entrenados sobre el Sistema de Contabilidad basados en las NICSP.
•	40 contadores y encargados de ejecución presupuestaria de los gobiernos locales fueron entrenados en el Sistema de Administración de Bienes (SIAB), en representación del mismo número de instituciones.
•	Dos (2) entrenamientos sobre la elaboración de estados financieros, dirigido a los ayuntamientos de Sabana Yegua y la Junta Distrital Doña Ana.
3.	</t>
    </r>
    <r>
      <rPr>
        <b/>
        <sz val="11"/>
        <color theme="1"/>
        <rFont val="Calibri"/>
        <family val="2"/>
        <scheme val="minor"/>
      </rPr>
      <t>Armonización del sistema de contabilidad gubernamental a través de la coordinación contable.</t>
    </r>
    <r>
      <rPr>
        <sz val="11"/>
        <color theme="1"/>
        <rFont val="Calibri"/>
        <family val="2"/>
        <scheme val="minor"/>
      </rPr>
      <t xml:space="preserve">
•	Remisión de comunicación orientando a las instituciones a cumplir la ley 126-01, articulo 5 que dicta que el departamento de contabilidad de las instituciones debe ser dirigido por contadores públicos autorizados.
•	Solicitud de apertura de módulo de contabilidad en los sistemas utilizados y el debido seguimiento al uso de los mismos.
•	Solicitud a las instituciones de los registros por partida doble de acuerdo a lo establecido en las normativas emitidas por este órgano rector (Digecog).
•	Se logró que el 50% de las instituciones seleccionadas habiliten el módulo de contabilidad y realicen los registros patrimoniales en los mismos. 
•	85% de las instituciones seleccionas (17 instituciones) realiza sus conciliaciones bancarias y al final del 2022 ya el 100% las realizan mensualmente.
•	Fue solicitado apertura de fondos de caja chica ya que solo siete (7) manejaban los gastos menores por esa vía.
•	Se logró que el 80% de las instituciones registren el inventario de bienes de consumo. (pendientes cuatro).
•	9 instituciones comenzaran los registros de sus cuentas por cobrar luego de las visitas, ya que se pudo detectar que ninguna institución posee registros de las mismas.
•	Al finalizar el 2022, 19 instituciones iniciaron sus registros y actualización de los bienes, pendiente el Ayuntamiento Municipal de Bonao.
•	A inicios del proyecto solo un ayuntamiento registraba todas las transacciones presupuestarias en el SIAFIM y al finalizar este periodo ya 13 instituciones están realizando sus registros.
4.	</t>
    </r>
    <r>
      <rPr>
        <b/>
        <sz val="11"/>
        <color theme="1"/>
        <rFont val="Calibri"/>
        <family val="2"/>
        <scheme val="minor"/>
      </rPr>
      <t>Acompañamiento y seguimiento en todo el proceso de la armonización contable.</t>
    </r>
    <r>
      <rPr>
        <sz val="11"/>
        <color theme="1"/>
        <rFont val="Calibri"/>
        <family val="2"/>
        <scheme val="minor"/>
      </rPr>
      <t xml:space="preserve">
El proceso de implementación contable se han brindado acompañamientos, asesorías y seguimientos en cuanto al registro de las operaciones contables y la producción de estados financieros el sistema es gradual y continuo por lo que es evidente el avance en la implementación del sistema. En este sentido, continuaremos implementado nuevos procesos para el período fiscal 2023.
</t>
    </r>
  </si>
  <si>
    <t>En la programación financiera no fueron programados en trimestre octubre/diciembre 2022, los pagos realizados a los empleados; por concepto de regalía pascual, compensación extraordinaria anual, compensación por el logro de indicadores del ministerio de administracion publica (Map), reajuste salarias y nuevos ingresos del personal, por lo que hubo que realizar las modificaciones necesaria, para completar los pago de cuerdo a la nomina.</t>
  </si>
  <si>
    <t xml:space="preserve">
1. Durante el cuarto trimestre  no fue planificada una meta física para este indicador por tal motivo no tiene una ejecución.                  
2. Durante el cuarto trimestre fue planificada una meta financiera de RD$30,990,367, de los cuales fue ejecutado RD$78,465,896.18 correspondiente a un 253% del logro de la meta programada para el trimestre.</t>
  </si>
  <si>
    <t>Informe de evaluación anual de las metas físicas-financieras 2022</t>
  </si>
  <si>
    <t>6466  Instituciones del (SPNF) incluidas en los informes.</t>
  </si>
  <si>
    <r>
      <rPr>
        <sz val="11"/>
        <rFont val="Century Gothic"/>
        <family val="2"/>
      </rPr>
      <t>Este producto se refiere a las instituciones del Sector Público con informaciones económicas financieras contenidas en informes, que sirven de base para la rendición de cuentas del Poder Ejecutivo ante el Congreso Nacional.</t>
    </r>
    <r>
      <rPr>
        <sz val="4.95"/>
        <color theme="1"/>
        <rFont val="Calibri"/>
        <family val="2"/>
      </rPr>
      <t xml:space="preserve">
 </t>
    </r>
  </si>
  <si>
    <t>Aumentar la cobertura de instituciones del sector público no financiero incluidos en los informes de rendición de cuentas en el 2022.</t>
  </si>
  <si>
    <t>Aumentar la cobertura de instituciones del sector público no financiero incluidos en los informes de rendición de cuentas   en el 2022.</t>
  </si>
  <si>
    <r>
      <t>Implementación de las normativas contables elaboradas en cumplimiento con las Normas Internacionales de Contabilidad NICSP, en las instituciones del sector público no financiero, mediante capacitación y seguimiento.</t>
    </r>
    <r>
      <rPr>
        <sz val="4.95"/>
        <color theme="1"/>
        <rFont val="Calibri"/>
        <family val="2"/>
      </rPr>
      <t xml:space="preserve">
 </t>
    </r>
  </si>
  <si>
    <r>
      <t>Para el año 2022 fue planificado implementar el Sistema de Contabilidad Gubernamental (SCG) en un 23%, distribuidos de la siguiente manera: 18% para las unidades ejecutoras del Gobierno central, representado por 29 instituciones</t>
    </r>
    <r>
      <rPr>
        <sz val="11"/>
        <color rgb="FFFF0000"/>
        <rFont val="Century Gothic"/>
        <family val="2"/>
      </rPr>
      <t xml:space="preserve"> </t>
    </r>
    <r>
      <rPr>
        <sz val="11"/>
        <rFont val="Century Gothic"/>
        <family val="2"/>
      </rPr>
      <t>del universo de 159</t>
    </r>
    <r>
      <rPr>
        <sz val="11"/>
        <color rgb="FFFF0000"/>
        <rFont val="Century Gothic"/>
        <family val="2"/>
      </rPr>
      <t xml:space="preserve"> </t>
    </r>
    <r>
      <rPr>
        <sz val="11"/>
        <rFont val="Century Gothic"/>
        <family val="2"/>
      </rPr>
      <t xml:space="preserve">y un 5% para los gobiernos locales equivalentes a 30 instituciones de 393 existentes, las mismas fueron ejecutadas al 100% acorde al cronograma de implementación. 
Fue desarrollada una primera fase del producto en el T2 con una meta de un 4%, ejecuctada al 100%, que consistía en un levantamiento de información referente a la situación económica y financiera de las instituciones, resultando un plan de acción producto de las realidad encontradas.
La segunda fase del producto desarrollada en el T4 con una meta de un 19%, ejecutado al 100% consistía en desarrollar una serie de actividades como: 
</t>
    </r>
    <r>
      <rPr>
        <b/>
        <sz val="11"/>
        <rFont val="Century Gothic"/>
        <family val="2"/>
      </rPr>
      <t>Sensibilización y capacitación al personal responsable de la información contable de las áreas financieras</t>
    </r>
    <r>
      <rPr>
        <sz val="11"/>
        <rFont val="Century Gothic"/>
        <family val="2"/>
      </rPr>
      <t xml:space="preserve">, en donde fueron capacitadas 118 contadores y directores de las áreas financieras de las instituciones.
</t>
    </r>
    <r>
      <rPr>
        <b/>
        <sz val="11"/>
        <rFont val="Century Gothic"/>
        <family val="2"/>
      </rPr>
      <t xml:space="preserve">Armonización del sistema de contabilidad gubernamental a través de la coordinación contable, </t>
    </r>
    <r>
      <rPr>
        <sz val="11"/>
        <rFont val="Century Gothic"/>
        <family val="2"/>
      </rPr>
      <t xml:space="preserve">en esta etapa se lograron varios aspectos para el éxito de la implementación del sistema:  Se logró que el 50% de las instituciones seleccionadas habiliten el módulo de contabilidad y realicen los registros patrimoniales en los mismos, 85% de las instituciones seleccionadas (17 instituciones) realizarán sus conciliaciones bancarias, para el cierre del periodo fiscal 2022, ya el 100% de las instituciones insertadas realizaran mensualmente sus registros, entre otras acciones que están presentadas en la ejecución del T4.
</t>
    </r>
    <r>
      <rPr>
        <b/>
        <sz val="11"/>
        <rFont val="Century Gothic"/>
        <family val="2"/>
      </rPr>
      <t xml:space="preserve">Acompañamiento y seguimiento en todo el proceso de la armonización contable.
</t>
    </r>
    <r>
      <rPr>
        <sz val="11"/>
        <rFont val="Century Gothic"/>
        <family val="2"/>
      </rPr>
      <t>Las demás acciones están contenidas en los informes de implementación del sistema como evidencias.
En cuanto a la ejecución financiera para el año 2022 fue planificado una meta de RD$ 76,922,056.00 y ejecutado RD 68,452,491.26 para una ejecución de un 89%.</t>
    </r>
  </si>
  <si>
    <t>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y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Ejecución financiera: fue planificada una meta de RD$124,262,598.00 y ejecutado RD$174,913,576.09 para un nivel de ejecución de 140.76%</t>
  </si>
  <si>
    <r>
      <t xml:space="preserve">Causas y justificación del desvío:
</t>
    </r>
    <r>
      <rPr>
        <sz val="11"/>
        <color rgb="FF000000"/>
        <rFont val="Century Gothic"/>
        <family val="2"/>
      </rPr>
      <t>La institución tiene una desviación positiva por sobrepasar la meta de manera favorable ejecutando un 111.52%. Esto producto a que las instituciones han avanzado fruto a las asistencias y asesorías realizadas por esta institución. Además, se  han dado más seguimiento para el logro de esta meta.  detallados en el apartado de logros alcanzados
En cuanto a la ejecución Financiera:
Fue planifacado una meta de RD$124,262,598.00 y ejecutado RD$174,913,576.09 para un nivel de ejecución de 140.76%
El devío en la programación financiera fue a causa de que no fueron programados en trimestre octubre/diciembre 2022, los pagos realizados a los empleados; por concepto de regalía pascual, compensación extraordinaria anual, compensación por el logro de indicadores del Ministerio de Administracion pública (MAP), reajuste salarias y nuevos ingresos del personal, por lo que hubo que realizar las modificaciones necesaria, para completar los pago de cuerdo a la nómina.</t>
    </r>
    <r>
      <rPr>
        <b/>
        <sz val="11"/>
        <color rgb="FF000000"/>
        <rFont val="Century Gothic"/>
        <family val="2"/>
      </rPr>
      <t xml:space="preserve">
</t>
    </r>
  </si>
  <si>
    <r>
      <rPr>
        <b/>
        <sz val="11"/>
        <rFont val="Century Gothic"/>
        <family val="2"/>
      </rPr>
      <t xml:space="preserve">                                     </t>
    </r>
    <r>
      <rPr>
        <b/>
        <sz val="11"/>
        <color rgb="FF000000"/>
        <rFont val="Century Gothic"/>
        <family val="2"/>
      </rPr>
      <t xml:space="preserve">
La causas  de desviación:
Fisico: 
</t>
    </r>
    <r>
      <rPr>
        <sz val="11"/>
        <color rgb="FF000000"/>
        <rFont val="Century Gothic"/>
        <family val="2"/>
      </rPr>
      <t>La desviación de un 54% por debajo de lo programado se debió a una programación errónea de un 27% en el primer trimestre. La meta total del producto era un de un 23% y está fue completada en un 100%.</t>
    </r>
    <r>
      <rPr>
        <b/>
        <sz val="11"/>
        <color rgb="FF000000"/>
        <rFont val="Century Gothic"/>
        <family val="2"/>
      </rPr>
      <t xml:space="preserve">  
Financiera:</t>
    </r>
    <r>
      <rPr>
        <sz val="11"/>
        <color rgb="FF000000"/>
        <rFont val="Century Gothic"/>
        <family val="2"/>
      </rPr>
      <t xml:space="preserve">
La desviación financiera fue a causa de mover recursos de un producto a otro mediante las modificaciones presupuestarias, cambio de personal de un departamento a otro. Razón por la que no se ejecutó el 11% del balance estimado. </t>
    </r>
  </si>
  <si>
    <t>Laura Perez Lalane</t>
  </si>
  <si>
    <t>Encargado Departamento Administrativo Financiero</t>
  </si>
  <si>
    <t>Dionisio Felix Castro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</si>
</sst>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9"/>
      <color theme="1"/>
      <name val="Calibri"/>
      <family val="2"/>
      <scheme val="minor"/>
    </font>
    <font>
      <b/>
      <i/>
      <sz val="9"/>
      <color theme="1"/>
      <name val="Calibri"/>
      <family val="2"/>
      <scheme val="minor"/>
    </font>
    <font>
      <b/>
      <i/>
      <sz val="11"/>
      <color theme="1"/>
      <name val="Calibri"/>
      <family val="2"/>
      <scheme val="minor"/>
    </font>
    <font>
      <sz val="11"/>
      <color rgb="FFFF0000"/>
      <name val="Century Gothic"/>
      <family val="2"/>
    </font>
    <font>
      <b/>
      <sz val="11"/>
      <name val="Century Gothic"/>
      <family val="2"/>
    </font>
    <font>
      <sz val="9"/>
      <color rgb="FF4D4D4D"/>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4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165" fontId="16" fillId="0" borderId="34" xfId="0" applyNumberFormat="1"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166" fontId="16" fillId="0" borderId="28" xfId="0" applyNumberFormat="1" applyFont="1" applyFill="1" applyBorder="1" applyAlignment="1" applyProtection="1">
      <alignment horizontal="center" vertical="center" wrapText="1" readingOrder="1"/>
      <protection locked="0"/>
    </xf>
    <xf numFmtId="166" fontId="16" fillId="0" borderId="34" xfId="0" applyNumberFormat="1" applyFont="1" applyFill="1" applyBorder="1" applyAlignment="1" applyProtection="1">
      <alignment horizontal="center" vertical="center" wrapText="1" readingOrder="1"/>
      <protection locked="0"/>
    </xf>
    <xf numFmtId="0" fontId="11" fillId="0" borderId="0" xfId="0" applyFont="1" applyFill="1" applyBorder="1"/>
    <xf numFmtId="0" fontId="35" fillId="11" borderId="40" xfId="0" applyNumberFormat="1" applyFont="1" applyFill="1" applyBorder="1" applyAlignment="1">
      <alignment horizontal="center" vertical="center" wrapText="1" readingOrder="1"/>
    </xf>
    <xf numFmtId="4" fontId="11" fillId="0" borderId="0" xfId="0" applyNumberFormat="1" applyFont="1" applyFill="1" applyBorder="1"/>
    <xf numFmtId="0" fontId="11" fillId="0" borderId="0" xfId="0" applyFont="1" applyFill="1" applyBorder="1" applyAlignment="1">
      <alignment wrapText="1"/>
    </xf>
    <xf numFmtId="9" fontId="11" fillId="0" borderId="0" xfId="2" applyFont="1" applyFill="1" applyBorder="1"/>
    <xf numFmtId="165" fontId="36" fillId="9" borderId="40" xfId="0" applyNumberFormat="1" applyFont="1" applyFill="1" applyBorder="1" applyAlignment="1">
      <alignment horizontal="center" vertical="center" wrapText="1" readingOrder="1"/>
    </xf>
    <xf numFmtId="9" fontId="11" fillId="0" borderId="0" xfId="0" applyNumberFormat="1" applyFont="1" applyFill="1" applyBorder="1"/>
    <xf numFmtId="3" fontId="11" fillId="0" borderId="0" xfId="0" applyNumberFormat="1" applyFont="1" applyFill="1" applyBorder="1"/>
    <xf numFmtId="0" fontId="38" fillId="0" borderId="0" xfId="0" applyFont="1" applyFill="1" applyBorder="1" applyAlignment="1">
      <alignment horizontal="justify" vertical="center"/>
    </xf>
    <xf numFmtId="0" fontId="11" fillId="0" borderId="0" xfId="0" applyFont="1" applyFill="1" applyBorder="1" applyAlignment="1">
      <alignment vertical="top"/>
    </xf>
    <xf numFmtId="0" fontId="39" fillId="0" borderId="0" xfId="0" applyFont="1" applyFill="1" applyBorder="1" applyAlignment="1">
      <alignment horizontal="left" vertical="center" wrapText="1" indent="5"/>
    </xf>
    <xf numFmtId="0" fontId="38" fillId="0" borderId="0" xfId="0" applyFont="1" applyFill="1" applyBorder="1" applyAlignment="1">
      <alignment horizontal="justify" vertical="center" wrapText="1"/>
    </xf>
    <xf numFmtId="0" fontId="40" fillId="0" borderId="0" xfId="0" applyFont="1" applyFill="1" applyBorder="1"/>
    <xf numFmtId="0" fontId="11" fillId="0" borderId="1" xfId="0" applyFont="1" applyFill="1" applyBorder="1"/>
    <xf numFmtId="0" fontId="11" fillId="0" borderId="15" xfId="0" applyFont="1" applyFill="1" applyBorder="1"/>
    <xf numFmtId="0" fontId="11" fillId="0" borderId="44" xfId="0" applyFont="1" applyFill="1" applyBorder="1"/>
    <xf numFmtId="0" fontId="11" fillId="0" borderId="5" xfId="0" applyFont="1" applyFill="1" applyBorder="1"/>
    <xf numFmtId="0" fontId="11" fillId="0" borderId="6" xfId="0" applyFont="1" applyFill="1" applyBorder="1"/>
    <xf numFmtId="0" fontId="11" fillId="0" borderId="9" xfId="0" applyFont="1" applyFill="1" applyBorder="1"/>
    <xf numFmtId="0" fontId="28" fillId="0" borderId="10" xfId="0" applyNumberFormat="1" applyFont="1" applyFill="1" applyBorder="1" applyAlignment="1">
      <alignment horizontal="justify" vertical="top" wrapText="1" readingOrder="1"/>
    </xf>
    <xf numFmtId="0" fontId="11" fillId="0" borderId="11" xfId="0" applyFont="1" applyFill="1" applyBorder="1"/>
    <xf numFmtId="0" fontId="11" fillId="0" borderId="10" xfId="0" applyFont="1" applyFill="1" applyBorder="1"/>
    <xf numFmtId="0" fontId="11" fillId="0" borderId="0" xfId="0" applyFont="1" applyFill="1" applyBorder="1" applyAlignment="1"/>
    <xf numFmtId="0" fontId="18" fillId="0" borderId="0" xfId="0" applyFont="1" applyAlignment="1">
      <alignment vertical="center" wrapText="1"/>
    </xf>
    <xf numFmtId="0" fontId="11" fillId="0" borderId="0" xfId="0" applyFont="1" applyFill="1" applyBorder="1" applyAlignment="1">
      <alignment vertical="center"/>
    </xf>
    <xf numFmtId="0" fontId="0" fillId="0" borderId="35" xfId="0" applyFont="1" applyFill="1" applyBorder="1" applyAlignment="1" applyProtection="1">
      <alignment vertical="center" wrapText="1"/>
      <protection locked="0"/>
    </xf>
    <xf numFmtId="0" fontId="0" fillId="0" borderId="36"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1" fillId="0" borderId="17" xfId="0" applyFont="1" applyFill="1" applyBorder="1" applyAlignment="1" applyProtection="1">
      <alignment vertical="center" wrapText="1"/>
      <protection locked="0"/>
    </xf>
    <xf numFmtId="9" fontId="36" fillId="0" borderId="40" xfId="2" applyFont="1" applyFill="1" applyBorder="1" applyAlignment="1">
      <alignment horizontal="center" vertical="center" wrapText="1" readingOrder="1"/>
    </xf>
    <xf numFmtId="0" fontId="11" fillId="0" borderId="0" xfId="0" applyFont="1" applyFill="1" applyBorder="1"/>
    <xf numFmtId="0" fontId="11" fillId="0" borderId="36" xfId="0" applyFont="1" applyFill="1" applyBorder="1"/>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11" fillId="0" borderId="36" xfId="0" applyFont="1" applyFill="1" applyBorder="1" applyAlignment="1">
      <alignment horizontal="center"/>
    </xf>
    <xf numFmtId="0" fontId="11" fillId="0" borderId="45" xfId="0" applyFont="1" applyFill="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NumberFormat="1" applyFont="1" applyFill="1" applyBorder="1" applyAlignment="1" applyProtection="1">
      <alignment horizontal="center" vertical="center" wrapText="1" readingOrder="1"/>
    </xf>
    <xf numFmtId="9" fontId="13" fillId="7" borderId="29" xfId="2" applyNumberFormat="1"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Font="1" applyFill="1"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0" fontId="41" fillId="0" borderId="0" xfId="0" applyFont="1" applyFill="1" applyAlignment="1" applyProtection="1">
      <alignment horizontal="left" vertical="top" wrapText="1"/>
      <protection locked="0"/>
    </xf>
    <xf numFmtId="0" fontId="41" fillId="0" borderId="1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center" wrapText="1"/>
      <protection locked="0"/>
    </xf>
    <xf numFmtId="0" fontId="11" fillId="0" borderId="0" xfId="0" applyFont="1" applyFill="1" applyBorder="1" applyAlignment="1">
      <alignment horizontal="center" vertical="center"/>
    </xf>
    <xf numFmtId="0" fontId="31" fillId="10" borderId="0" xfId="0" applyNumberFormat="1" applyFont="1" applyFill="1" applyBorder="1" applyAlignment="1">
      <alignment vertical="top" wrapText="1" readingOrder="1"/>
    </xf>
    <xf numFmtId="0" fontId="11" fillId="0" borderId="0" xfId="0" applyFont="1" applyFill="1" applyBorder="1"/>
    <xf numFmtId="0" fontId="28" fillId="0" borderId="2" xfId="0" applyNumberFormat="1" applyFont="1" applyFill="1" applyBorder="1" applyAlignment="1">
      <alignment horizontal="left" vertical="top" wrapText="1" readingOrder="1"/>
    </xf>
    <xf numFmtId="0" fontId="11" fillId="0" borderId="3" xfId="0" applyFont="1" applyFill="1" applyBorder="1" applyAlignment="1">
      <alignment horizontal="left" readingOrder="1"/>
    </xf>
    <xf numFmtId="0" fontId="11" fillId="0" borderId="4" xfId="0" applyFont="1" applyFill="1" applyBorder="1" applyAlignment="1">
      <alignment horizontal="left" readingOrder="1"/>
    </xf>
    <xf numFmtId="0" fontId="28" fillId="9" borderId="5" xfId="0" applyNumberFormat="1" applyFont="1" applyFill="1" applyBorder="1" applyAlignment="1">
      <alignment vertical="top" wrapText="1" readingOrder="1"/>
    </xf>
    <xf numFmtId="0" fontId="11" fillId="9" borderId="0" xfId="0" applyFont="1" applyFill="1" applyBorder="1"/>
    <xf numFmtId="0" fontId="11" fillId="9" borderId="6" xfId="0" applyFont="1" applyFill="1" applyBorder="1"/>
    <xf numFmtId="0" fontId="27" fillId="0" borderId="5" xfId="0" applyNumberFormat="1" applyFont="1" applyFill="1" applyBorder="1" applyAlignment="1">
      <alignment vertical="top" wrapText="1" readingOrder="1"/>
    </xf>
    <xf numFmtId="0" fontId="11" fillId="0" borderId="6" xfId="0" applyFont="1" applyFill="1" applyBorder="1"/>
    <xf numFmtId="0" fontId="30" fillId="0" borderId="5" xfId="0" applyNumberFormat="1" applyFont="1" applyFill="1" applyBorder="1" applyAlignment="1">
      <alignment horizontal="justify" vertical="top" wrapText="1" readingOrder="1"/>
    </xf>
    <xf numFmtId="0" fontId="11" fillId="0" borderId="0" xfId="0" applyFont="1" applyFill="1" applyBorder="1" applyAlignment="1">
      <alignment horizontal="justify"/>
    </xf>
    <xf numFmtId="0" fontId="11" fillId="0" borderId="6" xfId="0" applyFont="1" applyFill="1" applyBorder="1" applyAlignment="1">
      <alignment horizontal="justify"/>
    </xf>
    <xf numFmtId="0" fontId="11" fillId="0" borderId="36" xfId="0" applyFont="1" applyFill="1" applyBorder="1" applyAlignment="1">
      <alignment horizontal="center" vertical="center"/>
    </xf>
    <xf numFmtId="0" fontId="30" fillId="0" borderId="5" xfId="0" applyNumberFormat="1" applyFont="1" applyFill="1" applyBorder="1" applyAlignment="1">
      <alignment vertical="top" wrapText="1" readingOrder="1"/>
    </xf>
    <xf numFmtId="0" fontId="30" fillId="0" borderId="0" xfId="0" applyNumberFormat="1" applyFont="1" applyFill="1" applyBorder="1" applyAlignment="1">
      <alignment vertical="top" wrapText="1" readingOrder="1"/>
    </xf>
    <xf numFmtId="0" fontId="30" fillId="0" borderId="6" xfId="0" applyNumberFormat="1" applyFont="1" applyFill="1" applyBorder="1" applyAlignment="1">
      <alignment vertical="top" wrapText="1" readingOrder="1"/>
    </xf>
    <xf numFmtId="0" fontId="28" fillId="9" borderId="0" xfId="0" applyNumberFormat="1" applyFont="1" applyFill="1" applyBorder="1" applyAlignment="1">
      <alignment vertical="top" wrapText="1" readingOrder="1"/>
    </xf>
    <xf numFmtId="0" fontId="28" fillId="9" borderId="6" xfId="0" applyNumberFormat="1" applyFont="1" applyFill="1" applyBorder="1" applyAlignment="1">
      <alignment vertical="top" wrapText="1" readingOrder="1"/>
    </xf>
    <xf numFmtId="0" fontId="28" fillId="9" borderId="9" xfId="0" applyNumberFormat="1" applyFont="1" applyFill="1" applyBorder="1" applyAlignment="1">
      <alignment vertical="top" wrapText="1" readingOrder="1"/>
    </xf>
    <xf numFmtId="0" fontId="28" fillId="9" borderId="10" xfId="0" applyNumberFormat="1" applyFont="1" applyFill="1" applyBorder="1" applyAlignment="1">
      <alignment vertical="top" wrapText="1" readingOrder="1"/>
    </xf>
    <xf numFmtId="0" fontId="28" fillId="9" borderId="11" xfId="0" applyNumberFormat="1" applyFont="1" applyFill="1" applyBorder="1" applyAlignment="1">
      <alignment vertical="top" wrapText="1" readingOrder="1"/>
    </xf>
    <xf numFmtId="0" fontId="27" fillId="12" borderId="1" xfId="0" applyNumberFormat="1" applyFont="1" applyFill="1" applyBorder="1" applyAlignment="1">
      <alignment vertical="top" wrapText="1" readingOrder="1"/>
    </xf>
    <xf numFmtId="0" fontId="11" fillId="0" borderId="15" xfId="0" applyFont="1" applyFill="1" applyBorder="1"/>
    <xf numFmtId="0" fontId="27" fillId="12" borderId="15" xfId="0" applyNumberFormat="1" applyFont="1" applyFill="1" applyBorder="1" applyAlignment="1">
      <alignment vertical="top" wrapText="1" readingOrder="1"/>
    </xf>
    <xf numFmtId="0" fontId="11" fillId="0" borderId="44" xfId="0" applyFont="1" applyFill="1" applyBorder="1"/>
    <xf numFmtId="0" fontId="27" fillId="12" borderId="5" xfId="0" applyNumberFormat="1" applyFont="1" applyFill="1" applyBorder="1" applyAlignment="1">
      <alignment vertical="top" wrapText="1" readingOrder="1"/>
    </xf>
    <xf numFmtId="0" fontId="27" fillId="12" borderId="0" xfId="0" applyNumberFormat="1" applyFont="1" applyFill="1" applyBorder="1" applyAlignment="1">
      <alignment vertical="top" wrapText="1" readingOrder="1"/>
    </xf>
    <xf numFmtId="0" fontId="28" fillId="0" borderId="5" xfId="0" applyNumberFormat="1" applyFont="1" applyFill="1" applyBorder="1" applyAlignment="1">
      <alignment horizontal="justify" vertical="top" wrapText="1" readingOrder="1"/>
    </xf>
    <xf numFmtId="1" fontId="36"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166" fontId="36" fillId="0" borderId="43" xfId="0" applyNumberFormat="1" applyFont="1" applyFill="1" applyBorder="1" applyAlignment="1">
      <alignment horizontal="center" vertical="center" wrapText="1" readingOrder="1"/>
    </xf>
    <xf numFmtId="166" fontId="36" fillId="0" borderId="42" xfId="0" applyNumberFormat="1" applyFont="1" applyFill="1" applyBorder="1" applyAlignment="1">
      <alignment horizontal="center" vertical="center" wrapText="1" readingOrder="1"/>
    </xf>
    <xf numFmtId="10" fontId="36" fillId="0" borderId="40" xfId="2" applyNumberFormat="1" applyFont="1" applyFill="1" applyBorder="1" applyAlignment="1">
      <alignment horizontal="center" vertical="center" wrapText="1" readingOrder="1"/>
    </xf>
    <xf numFmtId="10" fontId="11" fillId="0" borderId="42" xfId="2" applyNumberFormat="1" applyFont="1" applyFill="1" applyBorder="1" applyAlignment="1">
      <alignment vertical="top" wrapText="1"/>
    </xf>
    <xf numFmtId="10" fontId="36" fillId="0" borderId="40" xfId="0" applyNumberFormat="1" applyFont="1" applyFill="1" applyBorder="1" applyAlignment="1">
      <alignment horizontal="center" vertical="center" wrapText="1" readingOrder="1"/>
    </xf>
    <xf numFmtId="10" fontId="11" fillId="0" borderId="41" xfId="0" applyNumberFormat="1" applyFont="1" applyFill="1" applyBorder="1" applyAlignment="1">
      <alignment vertical="top" wrapText="1"/>
    </xf>
    <xf numFmtId="10" fontId="11" fillId="0" borderId="42" xfId="0" applyNumberFormat="1" applyFont="1" applyFill="1" applyBorder="1" applyAlignment="1">
      <alignment vertical="top" wrapText="1"/>
    </xf>
    <xf numFmtId="0" fontId="31" fillId="10" borderId="15" xfId="0" applyNumberFormat="1" applyFont="1" applyFill="1" applyBorder="1" applyAlignment="1">
      <alignment vertical="top" wrapText="1" readingOrder="1"/>
    </xf>
    <xf numFmtId="0" fontId="36" fillId="0" borderId="40" xfId="0" applyNumberFormat="1" applyFont="1" applyFill="1" applyBorder="1" applyAlignment="1">
      <alignment horizontal="left" vertical="center" wrapText="1" readingOrder="1"/>
    </xf>
    <xf numFmtId="0" fontId="11" fillId="0" borderId="41" xfId="0" applyNumberFormat="1" applyFont="1" applyFill="1" applyBorder="1" applyAlignment="1">
      <alignment vertical="top" wrapText="1"/>
    </xf>
    <xf numFmtId="0" fontId="11" fillId="0" borderId="42" xfId="0" applyNumberFormat="1" applyFont="1" applyFill="1" applyBorder="1" applyAlignment="1">
      <alignment vertical="top" wrapText="1"/>
    </xf>
    <xf numFmtId="4" fontId="36" fillId="0" borderId="40" xfId="0" applyNumberFormat="1" applyFont="1" applyFill="1" applyBorder="1" applyAlignment="1">
      <alignment horizontal="center" vertical="center" wrapText="1" readingOrder="1"/>
    </xf>
    <xf numFmtId="4" fontId="11" fillId="0" borderId="41" xfId="0" applyNumberFormat="1" applyFont="1" applyFill="1" applyBorder="1" applyAlignment="1">
      <alignment vertical="top" wrapText="1"/>
    </xf>
    <xf numFmtId="4" fontId="11" fillId="0" borderId="42" xfId="0" applyNumberFormat="1" applyFont="1" applyFill="1" applyBorder="1" applyAlignment="1">
      <alignment vertical="top" wrapText="1"/>
    </xf>
    <xf numFmtId="9" fontId="36" fillId="0" borderId="40" xfId="2" applyFont="1" applyFill="1" applyBorder="1" applyAlignment="1">
      <alignment horizontal="center" vertical="center" wrapText="1" readingOrder="1"/>
    </xf>
    <xf numFmtId="9" fontId="11" fillId="0" borderId="42" xfId="2" applyFont="1" applyFill="1" applyBorder="1" applyAlignment="1">
      <alignment vertical="top" wrapText="1"/>
    </xf>
    <xf numFmtId="166" fontId="36" fillId="0" borderId="40" xfId="0" applyNumberFormat="1" applyFont="1" applyFill="1" applyBorder="1" applyAlignment="1">
      <alignment horizontal="center" vertical="center" wrapText="1" readingOrder="1"/>
    </xf>
    <xf numFmtId="0" fontId="35" fillId="11" borderId="40" xfId="0" applyNumberFormat="1" applyFont="1" applyFill="1" applyBorder="1" applyAlignment="1">
      <alignment horizontal="center" vertical="center" wrapText="1" readingOrder="1"/>
    </xf>
    <xf numFmtId="9" fontId="36" fillId="0" borderId="40" xfId="2" applyNumberFormat="1" applyFont="1" applyFill="1" applyBorder="1" applyAlignment="1">
      <alignment horizontal="center" vertical="center" wrapText="1" readingOrder="1"/>
    </xf>
    <xf numFmtId="9" fontId="11" fillId="0" borderId="42" xfId="2" applyNumberFormat="1" applyFont="1" applyFill="1" applyBorder="1" applyAlignment="1">
      <alignment vertical="top" wrapText="1"/>
    </xf>
    <xf numFmtId="168" fontId="36" fillId="0" borderId="40" xfId="0" applyNumberFormat="1" applyFont="1" applyFill="1" applyBorder="1" applyAlignment="1">
      <alignment horizontal="center" vertical="center" wrapText="1" readingOrder="1"/>
    </xf>
    <xf numFmtId="168" fontId="11" fillId="0" borderId="41" xfId="0" applyNumberFormat="1" applyFont="1" applyFill="1" applyBorder="1" applyAlignment="1">
      <alignment vertical="top" wrapText="1"/>
    </xf>
    <xf numFmtId="168" fontId="11" fillId="0" borderId="42" xfId="0" applyNumberFormat="1" applyFont="1" applyFill="1" applyBorder="1" applyAlignment="1">
      <alignment vertical="top" wrapText="1"/>
    </xf>
    <xf numFmtId="0" fontId="33" fillId="0" borderId="40" xfId="0" applyNumberFormat="1" applyFont="1" applyFill="1" applyBorder="1" applyAlignment="1">
      <alignment horizontal="center" vertical="center" wrapText="1" readingOrder="1"/>
    </xf>
    <xf numFmtId="166" fontId="46" fillId="0" borderId="43" xfId="0" applyNumberFormat="1" applyFont="1" applyFill="1" applyBorder="1" applyAlignment="1">
      <alignment horizontal="center" vertical="center" wrapText="1" readingOrder="1"/>
    </xf>
    <xf numFmtId="166" fontId="46" fillId="0" borderId="41" xfId="0" applyNumberFormat="1" applyFont="1" applyFill="1" applyBorder="1" applyAlignment="1">
      <alignment horizontal="center" vertical="center" wrapText="1" readingOrder="1"/>
    </xf>
    <xf numFmtId="166" fontId="46" fillId="0" borderId="42" xfId="0" applyNumberFormat="1" applyFont="1" applyFill="1" applyBorder="1" applyAlignment="1">
      <alignment horizontal="center" vertical="center" wrapText="1" readingOrder="1"/>
    </xf>
    <xf numFmtId="166" fontId="46" fillId="0" borderId="40" xfId="0" applyNumberFormat="1" applyFont="1" applyFill="1" applyBorder="1" applyAlignment="1">
      <alignment horizontal="center" vertical="center" wrapText="1" readingOrder="1"/>
    </xf>
    <xf numFmtId="0" fontId="16" fillId="0" borderId="41" xfId="0" applyNumberFormat="1" applyFont="1" applyFill="1" applyBorder="1" applyAlignment="1">
      <alignment vertical="top" wrapText="1"/>
    </xf>
    <xf numFmtId="0" fontId="16" fillId="0" borderId="42" xfId="0" applyNumberFormat="1" applyFont="1" applyFill="1" applyBorder="1" applyAlignment="1">
      <alignment vertical="top" wrapText="1"/>
    </xf>
    <xf numFmtId="167" fontId="46" fillId="9" borderId="40" xfId="0" applyNumberFormat="1" applyFont="1" applyFill="1" applyBorder="1" applyAlignment="1">
      <alignment horizontal="center" vertical="center" wrapText="1" readingOrder="1"/>
    </xf>
    <xf numFmtId="167" fontId="16" fillId="9" borderId="41" xfId="0" applyNumberFormat="1" applyFont="1" applyFill="1" applyBorder="1" applyAlignment="1">
      <alignment vertical="top" wrapText="1"/>
    </xf>
    <xf numFmtId="167" fontId="16" fillId="9" borderId="42" xfId="0" applyNumberFormat="1" applyFont="1" applyFill="1" applyBorder="1" applyAlignment="1">
      <alignment vertical="top" wrapText="1"/>
    </xf>
    <xf numFmtId="0" fontId="32" fillId="10" borderId="40" xfId="0" applyNumberFormat="1" applyFont="1" applyFill="1" applyBorder="1" applyAlignment="1">
      <alignment horizontal="center" vertical="top" wrapText="1" readingOrder="1"/>
    </xf>
    <xf numFmtId="0" fontId="34" fillId="11" borderId="40" xfId="0" applyNumberFormat="1" applyFont="1" applyFill="1" applyBorder="1" applyAlignment="1">
      <alignment horizontal="center" vertical="center" wrapText="1" readingOrder="1"/>
    </xf>
    <xf numFmtId="0" fontId="28" fillId="0" borderId="0" xfId="0" applyNumberFormat="1" applyFont="1" applyFill="1" applyBorder="1" applyAlignment="1">
      <alignment vertical="top" wrapText="1" readingOrder="1"/>
    </xf>
    <xf numFmtId="0" fontId="27" fillId="0" borderId="0" xfId="0" applyNumberFormat="1" applyFont="1" applyFill="1" applyBorder="1" applyAlignment="1">
      <alignment vertical="top" wrapText="1" readingOrder="1"/>
    </xf>
    <xf numFmtId="0" fontId="30" fillId="0" borderId="10" xfId="0" applyNumberFormat="1" applyFont="1" applyFill="1" applyBorder="1" applyAlignment="1">
      <alignment horizontal="justify" vertical="top" wrapText="1" readingOrder="1"/>
    </xf>
    <xf numFmtId="0" fontId="11" fillId="0" borderId="10" xfId="0" applyFont="1" applyFill="1" applyBorder="1" applyAlignment="1">
      <alignment horizontal="justify"/>
    </xf>
    <xf numFmtId="0" fontId="32" fillId="0" borderId="40" xfId="0" applyNumberFormat="1" applyFont="1" applyFill="1" applyBorder="1" applyAlignment="1">
      <alignment horizontal="center" vertical="top" wrapText="1" readingOrder="1"/>
    </xf>
    <xf numFmtId="0" fontId="28" fillId="0" borderId="0" xfId="0" applyNumberFormat="1" applyFont="1" applyFill="1" applyBorder="1" applyAlignment="1">
      <alignment horizontal="justify" vertical="top" wrapText="1" readingOrder="1"/>
    </xf>
    <xf numFmtId="0" fontId="26" fillId="10" borderId="0" xfId="0" applyNumberFormat="1" applyFont="1" applyFill="1" applyBorder="1" applyAlignment="1">
      <alignment horizontal="center" vertical="center" wrapText="1" readingOrder="1"/>
    </xf>
    <xf numFmtId="0" fontId="27" fillId="0" borderId="40" xfId="0" applyNumberFormat="1" applyFont="1" applyFill="1" applyBorder="1" applyAlignment="1">
      <alignment vertical="top" wrapText="1" readingOrder="1"/>
    </xf>
    <xf numFmtId="0" fontId="28" fillId="0" borderId="40" xfId="0" applyNumberFormat="1" applyFont="1" applyFill="1" applyBorder="1" applyAlignment="1">
      <alignment vertical="top" wrapText="1" readingOrder="1"/>
    </xf>
    <xf numFmtId="0" fontId="29" fillId="10" borderId="15" xfId="0" applyNumberFormat="1" applyFont="1" applyFill="1" applyBorder="1" applyAlignment="1">
      <alignment vertical="top" wrapText="1" readingOrder="1"/>
    </xf>
    <xf numFmtId="0" fontId="31" fillId="10" borderId="1" xfId="0" applyNumberFormat="1" applyFont="1" applyFill="1" applyBorder="1" applyAlignment="1">
      <alignment vertical="top" wrapText="1" readingOrder="1"/>
    </xf>
    <xf numFmtId="0" fontId="27" fillId="0" borderId="0" xfId="0" applyNumberFormat="1" applyFont="1" applyFill="1" applyBorder="1" applyAlignment="1">
      <alignment horizontal="left" vertical="top" wrapText="1" readingOrder="1"/>
    </xf>
    <xf numFmtId="0" fontId="8" fillId="5" borderId="0" xfId="0" applyFont="1" applyFill="1" applyBorder="1" applyAlignment="1">
      <alignment horizontal="left" vertical="center" wrapText="1"/>
    </xf>
    <xf numFmtId="0" fontId="7" fillId="4" borderId="0" xfId="0" applyFont="1" applyFill="1" applyBorder="1" applyAlignment="1">
      <alignment horizontal="left" vertical="center"/>
    </xf>
    <xf numFmtId="0" fontId="8" fillId="5" borderId="0" xfId="0" applyFont="1" applyFill="1" applyBorder="1" applyAlignment="1">
      <alignment horizontal="left" vertical="center"/>
    </xf>
  </cellXfs>
  <cellStyles count="3">
    <cellStyle name="Millares" xfId="1" builtinId="3"/>
    <cellStyle name="Normal" xfId="0" builtinId="0"/>
    <cellStyle name="Porcentaje" xfId="2" builtinId="5"/>
  </cellStyles>
  <dxfs count="90">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89" dataDxfId="87" headerRowBorderDxfId="88" tableBorderDxfId="86" totalsRowBorderDxfId="85">
  <tableColumns count="10">
    <tableColumn id="1" xr3:uid="{00000000-0010-0000-0000-000001000000}" name="Producto" dataDxfId="84"/>
    <tableColumn id="2" xr3:uid="{00000000-0010-0000-0000-000002000000}" name="Indicador" dataDxfId="83"/>
    <tableColumn id="3" xr3:uid="{00000000-0010-0000-0000-000003000000}" name="Física_x000a_(A)" dataDxfId="82"/>
    <tableColumn id="4" xr3:uid="{00000000-0010-0000-0000-000004000000}" name="Financiera_x000a_(B)" dataDxfId="81"/>
    <tableColumn id="9" xr3:uid="{00000000-0010-0000-0000-000009000000}" name="Física_x000a_(C)" dataDxfId="80"/>
    <tableColumn id="10" xr3:uid="{00000000-0010-0000-0000-00000A000000}" name="Financiera_x000a_(D)" dataDxfId="79"/>
    <tableColumn id="5" xr3:uid="{00000000-0010-0000-0000-000005000000}" name="Física _x000a_(E)" dataDxfId="78"/>
    <tableColumn id="6" xr3:uid="{00000000-0010-0000-0000-000006000000}" name="Financiera _x000a_ (F)" dataDxfId="77"/>
    <tableColumn id="7" xr3:uid="{00000000-0010-0000-0000-000007000000}" name="Física _x000a_(%)_x000a_ G=E/C" dataDxfId="76" dataCellStyle="Porcentaje">
      <calculatedColumnFormula>IF(G29&gt;0,G29/C29,0)</calculatedColumnFormula>
    </tableColumn>
    <tableColumn id="8" xr3:uid="{00000000-0010-0000-0000-000008000000}" name="Financiero _x000a_(%) _x000a_H=F/D" dataDxfId="75">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74" dataDxfId="72" headerRowBorderDxfId="73" tableBorderDxfId="71" totalsRowBorderDxfId="70">
  <tableColumns count="10">
    <tableColumn id="1" xr3:uid="{00000000-0010-0000-0100-000001000000}" name="Producto" dataDxfId="69"/>
    <tableColumn id="2" xr3:uid="{00000000-0010-0000-0100-000002000000}" name="Indicador" dataDxfId="68"/>
    <tableColumn id="3" xr3:uid="{00000000-0010-0000-0100-000003000000}" name="Física_x000a_(A)" dataDxfId="67"/>
    <tableColumn id="4" xr3:uid="{00000000-0010-0000-0100-000004000000}" name="Financiera_x000a_(B)" dataDxfId="66"/>
    <tableColumn id="9" xr3:uid="{00000000-0010-0000-0100-000009000000}" name="Física_x000a_(C)" dataDxfId="65"/>
    <tableColumn id="10" xr3:uid="{00000000-0010-0000-0100-00000A000000}" name="Financiera_x000a_(D)" dataDxfId="64"/>
    <tableColumn id="5" xr3:uid="{00000000-0010-0000-0100-000005000000}" name="Física _x000a_(E)" dataDxfId="63"/>
    <tableColumn id="6" xr3:uid="{00000000-0010-0000-0100-000006000000}" name="Financiera _x000a_ (F)" dataDxfId="62"/>
    <tableColumn id="7" xr3:uid="{00000000-0010-0000-0100-000007000000}" name="Física _x000a_(%)_x000a_ G=E/C" dataDxfId="61" dataCellStyle="Porcentaje">
      <calculatedColumnFormula>IF(G29&gt;0,G29/C29,0)</calculatedColumnFormula>
    </tableColumn>
    <tableColumn id="8" xr3:uid="{00000000-0010-0000-01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59" dataDxfId="57" headerRowBorderDxfId="58" tableBorderDxfId="56" totalsRowBorderDxfId="55">
  <tableColumns count="10">
    <tableColumn id="1" xr3:uid="{00000000-0010-0000-0200-000001000000}" name="Producto" dataDxfId="54"/>
    <tableColumn id="2" xr3:uid="{00000000-0010-0000-0200-000002000000}" name="Indicador" dataDxfId="53"/>
    <tableColumn id="3" xr3:uid="{00000000-0010-0000-0200-000003000000}" name="Física_x000a_(A)" dataDxfId="52"/>
    <tableColumn id="4" xr3:uid="{00000000-0010-0000-0200-000004000000}" name="Financiera_x000a_(B)" dataDxfId="51"/>
    <tableColumn id="9" xr3:uid="{00000000-0010-0000-0200-000009000000}" name="Física_x000a_(C)" dataDxfId="50"/>
    <tableColumn id="10" xr3:uid="{00000000-0010-0000-0200-00000A000000}" name="Financiera_x000a_(D)" dataDxfId="49"/>
    <tableColumn id="5" xr3:uid="{00000000-0010-0000-0200-000005000000}" name="Física _x000a_(E)" dataDxfId="48"/>
    <tableColumn id="6" xr3:uid="{00000000-0010-0000-0200-000006000000}" name="Financiera _x000a_ (F)" dataDxfId="47"/>
    <tableColumn id="7" xr3:uid="{00000000-0010-0000-0200-000007000000}" name="Física _x000a_(%)_x000a_ G=E/C" dataDxfId="46" dataCellStyle="Porcentaje">
      <calculatedColumnFormula>IF(G29&gt;0,G29/C29,0)</calculatedColumnFormula>
    </tableColumn>
    <tableColumn id="8" xr3:uid="{00000000-0010-0000-02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44" dataDxfId="42" headerRowBorderDxfId="43" tableBorderDxfId="41" totalsRowBorderDxfId="40">
  <tableColumns count="10">
    <tableColumn id="1" xr3:uid="{00000000-0010-0000-0300-000001000000}" name="Producto" dataDxfId="39"/>
    <tableColumn id="2" xr3:uid="{00000000-0010-0000-0300-000002000000}" name="Indicador" dataDxfId="38"/>
    <tableColumn id="3" xr3:uid="{00000000-0010-0000-0300-000003000000}" name="Física_x000a_(A)" dataDxfId="37"/>
    <tableColumn id="4" xr3:uid="{00000000-0010-0000-0300-000004000000}" name="Financiera_x000a_(B)" dataDxfId="36"/>
    <tableColumn id="9" xr3:uid="{00000000-0010-0000-0300-000009000000}" name="Física_x000a_(C)" dataDxfId="35"/>
    <tableColumn id="10" xr3:uid="{00000000-0010-0000-0300-00000A000000}" name="Financiera_x000a_(D)" dataDxfId="34"/>
    <tableColumn id="5" xr3:uid="{00000000-0010-0000-0300-000005000000}" name="Física _x000a_(E)" dataDxfId="33"/>
    <tableColumn id="6" xr3:uid="{00000000-0010-0000-0300-000006000000}" name="Financiera _x000a_ (F)" dataDxfId="32"/>
    <tableColumn id="7" xr3:uid="{00000000-0010-0000-0300-000007000000}" name="Física _x000a_(%)_x000a_ G=E/C" dataDxfId="31" dataCellStyle="Porcentaje">
      <calculatedColumnFormula>IF(G29&gt;0,G29/C29,0)</calculatedColumnFormula>
    </tableColumn>
    <tableColumn id="8" xr3:uid="{00000000-0010-0000-0300-000008000000}" name="Financiero _x000a_(%) _x000a_H=F/D" dataDxfId="30">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0" totalsRowShown="0" headerRowDxfId="29" dataDxfId="27" headerRowBorderDxfId="28" tableBorderDxfId="26" totalsRowBorderDxfId="25">
  <tableColumns count="10">
    <tableColumn id="1" xr3:uid="{00000000-0010-0000-0400-000001000000}" name="Producto" dataDxfId="24"/>
    <tableColumn id="2" xr3:uid="{00000000-0010-0000-0400-000002000000}" name="Indicador" dataDxfId="23"/>
    <tableColumn id="3" xr3:uid="{00000000-0010-0000-0400-000003000000}" name="Física_x000a_(A)" dataDxfId="22"/>
    <tableColumn id="4" xr3:uid="{00000000-0010-0000-0400-000004000000}" name="Financiera_x000a_(B)" dataDxfId="21"/>
    <tableColumn id="9" xr3:uid="{00000000-0010-0000-0400-000009000000}" name="Física_x000a_(C)" dataDxfId="20"/>
    <tableColumn id="10" xr3:uid="{00000000-0010-0000-0400-00000A000000}" name="Financiera_x000a_(D)" dataDxfId="19"/>
    <tableColumn id="5" xr3:uid="{00000000-0010-0000-0400-000005000000}" name="Física _x000a_(E)" dataDxfId="18"/>
    <tableColumn id="6" xr3:uid="{00000000-0010-0000-0400-000006000000}" name="Financiera _x000a_ (F)" dataDxfId="17"/>
    <tableColumn id="7" xr3:uid="{00000000-0010-0000-0400-000007000000}" name="Física _x000a_(%)_x000a_ G=E/C" dataDxfId="16" dataCellStyle="Porcentaje">
      <calculatedColumnFormula>Tabla15[[#This Row],[Física 
(E)]]/Tabla15[[#This Row],[Física
(C)]]</calculatedColumnFormula>
    </tableColumn>
    <tableColumn id="8" xr3:uid="{00000000-0010-0000-0400-000008000000}" name="Financiero _x000a_(%) _x000a_H=F/D" dataDxfId="15">
      <calculatedColumnFormula>Tabla15[[#This Row],[Financiera 
 (F)]]/Tabla15[[#This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157" displayName="Tabla157" ref="A28:J30" totalsRowShown="0" headerRowDxfId="14" dataDxfId="12" headerRowBorderDxfId="13" tableBorderDxfId="11" totalsRowBorderDxfId="10">
  <tableColumns count="10">
    <tableColumn id="1" xr3:uid="{00000000-0010-0000-0500-000001000000}" name="Producto" dataDxfId="9"/>
    <tableColumn id="2" xr3:uid="{00000000-0010-0000-0500-000002000000}" name="Indicador" dataDxfId="8"/>
    <tableColumn id="3" xr3:uid="{00000000-0010-0000-0500-000003000000}" name="Física_x000a_(A)" dataDxfId="7"/>
    <tableColumn id="4" xr3:uid="{00000000-0010-0000-0500-000004000000}" name="Financiera_x000a_(B)" dataDxfId="6"/>
    <tableColumn id="9" xr3:uid="{00000000-0010-0000-0500-000009000000}" name="Física_x000a_(C)" dataDxfId="5"/>
    <tableColumn id="10" xr3:uid="{00000000-0010-0000-0500-00000A000000}" name="Financiera_x000a_(D)" dataDxfId="4"/>
    <tableColumn id="5" xr3:uid="{00000000-0010-0000-0500-000005000000}" name="Física _x000a_(E)" dataDxfId="3"/>
    <tableColumn id="6" xr3:uid="{00000000-0010-0000-0500-000006000000}" name="Financiera _x000a_ (F)" dataDxfId="2"/>
    <tableColumn id="7" xr3:uid="{00000000-0010-0000-0500-000007000000}" name="Física _x000a_(%)_x000a_ G=E/C" dataDxfId="1" dataCellStyle="Porcentaje">
      <calculatedColumnFormula>Tabla157[[#This Row],[Física 
(E)]]/Tabla157[[#This Row],[Física
(C)]]</calculatedColumnFormula>
    </tableColumn>
    <tableColumn id="8" xr3:uid="{00000000-0010-0000-0500-000008000000}" name="Financiero _x000a_(%) _x000a_H=F/D" dataDxfId="0">
      <calculatedColumnFormula>Tabla157[[#This Row],[Financiera 
 (F)]]/Tabla157[[#This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16" t="s">
        <v>70</v>
      </c>
      <c r="C1" s="117"/>
      <c r="D1" s="117"/>
      <c r="E1" s="117"/>
      <c r="F1" s="117"/>
      <c r="G1" s="117"/>
      <c r="H1" s="117"/>
      <c r="I1" s="117"/>
      <c r="J1" s="118"/>
      <c r="K1" s="1"/>
    </row>
    <row r="2" spans="1:11" ht="21.75" thickBot="1" x14ac:dyDescent="0.3">
      <c r="A2" s="19"/>
      <c r="B2" s="119" t="s">
        <v>0</v>
      </c>
      <c r="C2" s="120"/>
      <c r="D2" s="119" t="s">
        <v>1</v>
      </c>
      <c r="E2" s="121"/>
      <c r="F2" s="121"/>
      <c r="G2" s="120"/>
      <c r="H2" s="122"/>
      <c r="I2" s="2" t="s">
        <v>2</v>
      </c>
      <c r="J2" s="3" t="s">
        <v>3</v>
      </c>
      <c r="K2" s="1"/>
    </row>
    <row r="3" spans="1:11" ht="21.75" thickBot="1" x14ac:dyDescent="0.3">
      <c r="A3" s="20"/>
      <c r="B3" s="123" t="s">
        <v>4</v>
      </c>
      <c r="C3" s="124"/>
      <c r="D3" s="123"/>
      <c r="E3" s="124"/>
      <c r="F3" s="124"/>
      <c r="G3" s="124"/>
      <c r="H3" s="125"/>
      <c r="I3" s="23"/>
      <c r="J3" s="24"/>
      <c r="K3" s="1"/>
    </row>
    <row r="4" spans="1:11" x14ac:dyDescent="0.25">
      <c r="A4" s="126"/>
      <c r="B4" s="127"/>
      <c r="C4" s="127"/>
      <c r="D4" s="128"/>
      <c r="E4" s="128"/>
      <c r="F4" s="128"/>
      <c r="G4" s="128"/>
      <c r="H4" s="128"/>
      <c r="I4" s="127"/>
      <c r="J4" s="129"/>
      <c r="K4" s="1"/>
    </row>
    <row r="5" spans="1:11" ht="3" customHeight="1" x14ac:dyDescent="0.25">
      <c r="A5" s="130"/>
      <c r="B5" s="131"/>
      <c r="C5" s="131"/>
      <c r="D5" s="131"/>
      <c r="E5" s="131"/>
      <c r="F5" s="131"/>
      <c r="G5" s="131"/>
      <c r="H5" s="131"/>
      <c r="I5" s="131"/>
      <c r="J5" s="132"/>
      <c r="K5" s="1"/>
    </row>
    <row r="6" spans="1:11" ht="15.75" x14ac:dyDescent="0.25">
      <c r="A6" s="79" t="s">
        <v>5</v>
      </c>
      <c r="B6" s="80"/>
      <c r="C6" s="80"/>
      <c r="D6" s="80"/>
      <c r="E6" s="80"/>
      <c r="F6" s="80"/>
      <c r="G6" s="80"/>
      <c r="H6" s="80"/>
      <c r="I6" s="80"/>
      <c r="J6" s="81"/>
      <c r="K6" s="1"/>
    </row>
    <row r="7" spans="1:11" ht="15.75" x14ac:dyDescent="0.25">
      <c r="A7" s="98" t="s">
        <v>6</v>
      </c>
      <c r="B7" s="99"/>
      <c r="C7" s="99"/>
      <c r="D7" s="99"/>
      <c r="E7" s="99"/>
      <c r="F7" s="99"/>
      <c r="G7" s="99"/>
      <c r="H7" s="99"/>
      <c r="I7" s="99"/>
      <c r="J7" s="100"/>
      <c r="K7" s="1"/>
    </row>
    <row r="8" spans="1:11" ht="15" customHeight="1" x14ac:dyDescent="0.25">
      <c r="A8" s="4" t="s">
        <v>7</v>
      </c>
      <c r="B8" s="111" t="s">
        <v>51</v>
      </c>
      <c r="C8" s="112"/>
      <c r="D8" s="112" t="s">
        <v>54</v>
      </c>
      <c r="E8" s="112"/>
      <c r="F8" s="112"/>
      <c r="G8" s="112"/>
      <c r="H8" s="112"/>
      <c r="I8" s="112"/>
      <c r="J8" s="113"/>
      <c r="K8" s="1"/>
    </row>
    <row r="9" spans="1:11" ht="15" customHeight="1" x14ac:dyDescent="0.25">
      <c r="A9" s="21" t="s">
        <v>36</v>
      </c>
      <c r="B9" s="111" t="s">
        <v>52</v>
      </c>
      <c r="C9" s="112"/>
      <c r="D9" s="112" t="s">
        <v>54</v>
      </c>
      <c r="E9" s="112"/>
      <c r="F9" s="112"/>
      <c r="G9" s="112"/>
      <c r="H9" s="112"/>
      <c r="I9" s="112"/>
      <c r="J9" s="113"/>
      <c r="K9" s="1"/>
    </row>
    <row r="10" spans="1:11" ht="15" customHeight="1" x14ac:dyDescent="0.25">
      <c r="A10" s="21" t="s">
        <v>37</v>
      </c>
      <c r="B10" s="111" t="s">
        <v>53</v>
      </c>
      <c r="C10" s="112"/>
      <c r="D10" s="112" t="s">
        <v>55</v>
      </c>
      <c r="E10" s="112"/>
      <c r="F10" s="112"/>
      <c r="G10" s="112"/>
      <c r="H10" s="112"/>
      <c r="I10" s="112"/>
      <c r="J10" s="113"/>
      <c r="K10" s="1"/>
    </row>
    <row r="11" spans="1:11" ht="48" customHeight="1" x14ac:dyDescent="0.25">
      <c r="A11" s="4" t="s">
        <v>8</v>
      </c>
      <c r="B11" s="104" t="s">
        <v>56</v>
      </c>
      <c r="C11" s="104"/>
      <c r="D11" s="104"/>
      <c r="E11" s="104"/>
      <c r="F11" s="104"/>
      <c r="G11" s="104"/>
      <c r="H11" s="104"/>
      <c r="I11" s="104"/>
      <c r="J11" s="105"/>
    </row>
    <row r="12" spans="1:11" ht="39.75" customHeight="1" x14ac:dyDescent="0.25">
      <c r="A12" s="4" t="s">
        <v>9</v>
      </c>
      <c r="B12" s="104" t="s">
        <v>57</v>
      </c>
      <c r="C12" s="104"/>
      <c r="D12" s="104"/>
      <c r="E12" s="104"/>
      <c r="F12" s="104"/>
      <c r="G12" s="104"/>
      <c r="H12" s="104"/>
      <c r="I12" s="104"/>
      <c r="J12" s="105"/>
    </row>
    <row r="13" spans="1:11" ht="15.75" x14ac:dyDescent="0.25">
      <c r="A13" s="79" t="s">
        <v>10</v>
      </c>
      <c r="B13" s="80"/>
      <c r="C13" s="80"/>
      <c r="D13" s="80"/>
      <c r="E13" s="80"/>
      <c r="F13" s="80"/>
      <c r="G13" s="80"/>
      <c r="H13" s="80"/>
      <c r="I13" s="80"/>
      <c r="J13" s="81"/>
    </row>
    <row r="14" spans="1:11" ht="27.75" customHeight="1" x14ac:dyDescent="0.25">
      <c r="A14" s="4" t="s">
        <v>11</v>
      </c>
      <c r="B14" s="22">
        <v>1</v>
      </c>
      <c r="C14" s="114" t="str">
        <f>IFERROR(VLOOKUP(B14,'[1]Validacion datos'!A2:B5,2,FALSE),"")</f>
        <v>DESARROLLO INSTITUCIONAL</v>
      </c>
      <c r="D14" s="114"/>
      <c r="E14" s="114"/>
      <c r="F14" s="114"/>
      <c r="G14" s="114"/>
      <c r="H14" s="114"/>
      <c r="I14" s="114"/>
      <c r="J14" s="114"/>
    </row>
    <row r="15" spans="1:11" ht="26.25" customHeight="1" x14ac:dyDescent="0.25">
      <c r="A15" s="4" t="s">
        <v>12</v>
      </c>
      <c r="B15" s="36">
        <v>1.1000000000000001</v>
      </c>
      <c r="C15" s="115" t="str">
        <f>IFERROR(VLOOKUP(B15,'[1]Validacion datos'!A8:B26,2,FALSE),"")</f>
        <v>Administración pública transparente, eficiente y orientada</v>
      </c>
      <c r="D15" s="115"/>
      <c r="E15" s="115"/>
      <c r="F15" s="115"/>
      <c r="G15" s="115"/>
      <c r="H15" s="115"/>
      <c r="I15" s="115"/>
      <c r="J15" s="115"/>
    </row>
    <row r="16" spans="1:11" ht="38.25" customHeight="1" x14ac:dyDescent="0.25">
      <c r="A16" s="4" t="s">
        <v>13</v>
      </c>
      <c r="B16" s="37" t="s">
        <v>65</v>
      </c>
      <c r="C16" s="11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5"/>
      <c r="E16" s="115"/>
      <c r="F16" s="115"/>
      <c r="G16" s="115"/>
      <c r="H16" s="115"/>
      <c r="I16" s="115"/>
      <c r="J16" s="115"/>
    </row>
    <row r="17" spans="1:11" ht="15.75" x14ac:dyDescent="0.25">
      <c r="A17" s="79" t="s">
        <v>14</v>
      </c>
      <c r="B17" s="80"/>
      <c r="C17" s="80"/>
      <c r="D17" s="80"/>
      <c r="E17" s="80"/>
      <c r="F17" s="80"/>
      <c r="G17" s="80"/>
      <c r="H17" s="80"/>
      <c r="I17" s="80"/>
      <c r="J17" s="81"/>
    </row>
    <row r="18" spans="1:11" ht="29.25" customHeight="1" x14ac:dyDescent="0.25">
      <c r="A18" s="4" t="s">
        <v>15</v>
      </c>
      <c r="B18" s="104" t="s">
        <v>58</v>
      </c>
      <c r="C18" s="104"/>
      <c r="D18" s="104"/>
      <c r="E18" s="104"/>
      <c r="F18" s="104"/>
      <c r="G18" s="104"/>
      <c r="H18" s="104"/>
      <c r="I18" s="104"/>
      <c r="J18" s="105"/>
    </row>
    <row r="19" spans="1:11" ht="61.5" customHeight="1" x14ac:dyDescent="0.25">
      <c r="A19" s="6" t="s">
        <v>16</v>
      </c>
      <c r="B19" s="104" t="s">
        <v>59</v>
      </c>
      <c r="C19" s="104"/>
      <c r="D19" s="104"/>
      <c r="E19" s="104"/>
      <c r="F19" s="104"/>
      <c r="G19" s="104"/>
      <c r="H19" s="104"/>
      <c r="I19" s="104"/>
      <c r="J19" s="105"/>
    </row>
    <row r="20" spans="1:11" ht="34.5" customHeight="1" x14ac:dyDescent="0.25">
      <c r="A20" s="6" t="s">
        <v>17</v>
      </c>
      <c r="B20" s="104" t="s">
        <v>60</v>
      </c>
      <c r="C20" s="104"/>
      <c r="D20" s="104"/>
      <c r="E20" s="104"/>
      <c r="F20" s="104"/>
      <c r="G20" s="104"/>
      <c r="H20" s="104"/>
      <c r="I20" s="104"/>
      <c r="J20" s="105"/>
    </row>
    <row r="21" spans="1:11" ht="54" customHeight="1" x14ac:dyDescent="0.25">
      <c r="A21" s="6" t="s">
        <v>38</v>
      </c>
      <c r="B21" s="104" t="s">
        <v>73</v>
      </c>
      <c r="C21" s="104"/>
      <c r="D21" s="104"/>
      <c r="E21" s="104"/>
      <c r="F21" s="104"/>
      <c r="G21" s="104"/>
      <c r="H21" s="104"/>
      <c r="I21" s="104"/>
      <c r="J21" s="105"/>
      <c r="K21" s="1"/>
    </row>
    <row r="22" spans="1:11" ht="15.75" x14ac:dyDescent="0.25">
      <c r="A22" s="79" t="s">
        <v>18</v>
      </c>
      <c r="B22" s="80"/>
      <c r="C22" s="80"/>
      <c r="D22" s="80"/>
      <c r="E22" s="80"/>
      <c r="F22" s="80"/>
      <c r="G22" s="80"/>
      <c r="H22" s="80"/>
      <c r="I22" s="80"/>
      <c r="J22" s="81"/>
    </row>
    <row r="23" spans="1:11" ht="15.75" x14ac:dyDescent="0.25">
      <c r="A23" s="98" t="s">
        <v>19</v>
      </c>
      <c r="B23" s="99"/>
      <c r="C23" s="99"/>
      <c r="D23" s="99"/>
      <c r="E23" s="99"/>
      <c r="F23" s="99"/>
      <c r="G23" s="99"/>
      <c r="H23" s="99"/>
      <c r="I23" s="99"/>
      <c r="J23" s="100"/>
      <c r="K23" s="1"/>
    </row>
    <row r="24" spans="1:11" ht="15" customHeight="1" x14ac:dyDescent="0.25">
      <c r="A24" s="106" t="s">
        <v>20</v>
      </c>
      <c r="B24" s="107"/>
      <c r="C24" s="108" t="s">
        <v>21</v>
      </c>
      <c r="D24" s="109"/>
      <c r="E24" s="109"/>
      <c r="F24" s="109" t="s">
        <v>22</v>
      </c>
      <c r="G24" s="109"/>
      <c r="H24" s="107"/>
      <c r="I24" s="108" t="s">
        <v>23</v>
      </c>
      <c r="J24" s="110"/>
    </row>
    <row r="25" spans="1:11" x14ac:dyDescent="0.25">
      <c r="A25" s="91">
        <v>478893141</v>
      </c>
      <c r="B25" s="92"/>
      <c r="C25" s="93">
        <v>509953846.67000002</v>
      </c>
      <c r="D25" s="94"/>
      <c r="E25" s="95"/>
      <c r="F25" s="93">
        <v>68154798.599999994</v>
      </c>
      <c r="G25" s="94"/>
      <c r="H25" s="95"/>
      <c r="I25" s="96">
        <f>+F25/C25</f>
        <v>0.13364895479277392</v>
      </c>
      <c r="J25" s="97"/>
    </row>
    <row r="26" spans="1:11" ht="15.75" x14ac:dyDescent="0.25">
      <c r="A26" s="98" t="s">
        <v>24</v>
      </c>
      <c r="B26" s="99"/>
      <c r="C26" s="99"/>
      <c r="D26" s="99"/>
      <c r="E26" s="99"/>
      <c r="F26" s="99"/>
      <c r="G26" s="99"/>
      <c r="H26" s="99"/>
      <c r="I26" s="99"/>
      <c r="J26" s="100"/>
    </row>
    <row r="27" spans="1:11" x14ac:dyDescent="0.25">
      <c r="A27" s="27"/>
      <c r="B27" s="28"/>
      <c r="C27" s="101" t="s">
        <v>50</v>
      </c>
      <c r="D27" s="102"/>
      <c r="E27" s="101" t="s">
        <v>48</v>
      </c>
      <c r="F27" s="102"/>
      <c r="G27" s="101" t="s">
        <v>49</v>
      </c>
      <c r="H27" s="101"/>
      <c r="I27" s="101" t="s">
        <v>25</v>
      </c>
      <c r="J27" s="103"/>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4" t="s">
        <v>66</v>
      </c>
      <c r="H29" s="11">
        <v>11572387.4</v>
      </c>
      <c r="I29" s="13" t="e">
        <f>IF(G29&gt;0,G29/C29,0)</f>
        <v>#VALUE!</v>
      </c>
      <c r="J29" s="32">
        <f>IF(H29&gt;0,H29/D29,0)</f>
        <v>0.13439518309970022</v>
      </c>
    </row>
    <row r="30" spans="1:11" ht="49.5" customHeight="1" x14ac:dyDescent="0.25">
      <c r="A30" s="14" t="s">
        <v>72</v>
      </c>
      <c r="B30" s="14" t="s">
        <v>62</v>
      </c>
      <c r="C30" s="10">
        <v>480</v>
      </c>
      <c r="D30" s="11">
        <v>108751347</v>
      </c>
      <c r="E30" s="26">
        <v>477</v>
      </c>
      <c r="F30" s="15">
        <v>23292395</v>
      </c>
      <c r="G30" s="35">
        <v>477</v>
      </c>
      <c r="H30" s="11">
        <v>19266825.599999998</v>
      </c>
      <c r="I30" s="13">
        <f>IF(G30&gt;0,G30/C30,0)</f>
        <v>0.99375000000000002</v>
      </c>
      <c r="J30" s="32">
        <f>IF(H30&gt;0,H30/D30,0)</f>
        <v>0.17716401802361123</v>
      </c>
    </row>
    <row r="31" spans="1:11" ht="15.75" x14ac:dyDescent="0.25">
      <c r="A31" s="79" t="s">
        <v>67</v>
      </c>
      <c r="B31" s="80"/>
      <c r="C31" s="80"/>
      <c r="D31" s="80"/>
      <c r="E31" s="80"/>
      <c r="F31" s="80"/>
      <c r="G31" s="80"/>
      <c r="H31" s="80"/>
      <c r="I31" s="80"/>
      <c r="J31" s="81"/>
    </row>
    <row r="32" spans="1:11" ht="15.75" x14ac:dyDescent="0.25">
      <c r="A32" s="98" t="s">
        <v>29</v>
      </c>
      <c r="B32" s="99"/>
      <c r="C32" s="99"/>
      <c r="D32" s="99"/>
      <c r="E32" s="99"/>
      <c r="F32" s="99"/>
      <c r="G32" s="99"/>
      <c r="H32" s="99"/>
      <c r="I32" s="99"/>
      <c r="J32" s="100"/>
      <c r="K32" s="1"/>
    </row>
    <row r="33" spans="1:11" x14ac:dyDescent="0.25">
      <c r="A33" s="17" t="s">
        <v>30</v>
      </c>
      <c r="B33" s="75" t="s">
        <v>78</v>
      </c>
      <c r="C33" s="75"/>
      <c r="D33" s="75"/>
      <c r="E33" s="75"/>
      <c r="F33" s="75"/>
      <c r="G33" s="75"/>
      <c r="H33" s="75"/>
      <c r="I33" s="75"/>
      <c r="J33" s="76"/>
    </row>
    <row r="34" spans="1:11" ht="33" customHeight="1" x14ac:dyDescent="0.25">
      <c r="A34" s="17" t="s">
        <v>31</v>
      </c>
      <c r="B34" s="75" t="s">
        <v>63</v>
      </c>
      <c r="C34" s="75"/>
      <c r="D34" s="75"/>
      <c r="E34" s="75"/>
      <c r="F34" s="75"/>
      <c r="G34" s="75"/>
      <c r="H34" s="75"/>
      <c r="I34" s="75"/>
      <c r="J34" s="76"/>
    </row>
    <row r="35" spans="1:11" ht="85.5" customHeight="1" x14ac:dyDescent="0.25">
      <c r="A35" s="17" t="s">
        <v>32</v>
      </c>
      <c r="B35" s="77" t="s">
        <v>82</v>
      </c>
      <c r="C35" s="77"/>
      <c r="D35" s="77"/>
      <c r="E35" s="77"/>
      <c r="F35" s="77"/>
      <c r="G35" s="77"/>
      <c r="H35" s="77"/>
      <c r="I35" s="77"/>
      <c r="J35" s="78"/>
    </row>
    <row r="36" spans="1:11" ht="30" x14ac:dyDescent="0.25">
      <c r="A36" s="17" t="s">
        <v>33</v>
      </c>
      <c r="B36" s="77" t="s">
        <v>81</v>
      </c>
      <c r="C36" s="77"/>
      <c r="D36" s="77"/>
      <c r="E36" s="77"/>
      <c r="F36" s="77"/>
      <c r="G36" s="77"/>
      <c r="H36" s="77"/>
      <c r="I36" s="77"/>
      <c r="J36" s="78"/>
    </row>
    <row r="37" spans="1:11" x14ac:dyDescent="0.25">
      <c r="A37" s="17" t="s">
        <v>30</v>
      </c>
      <c r="B37" s="75" t="s">
        <v>72</v>
      </c>
      <c r="C37" s="75"/>
      <c r="D37" s="75"/>
      <c r="E37" s="75"/>
      <c r="F37" s="75"/>
      <c r="G37" s="75"/>
      <c r="H37" s="75"/>
      <c r="I37" s="75"/>
      <c r="J37" s="76"/>
    </row>
    <row r="38" spans="1:11" ht="45.75" customHeight="1" x14ac:dyDescent="0.25">
      <c r="A38" s="17" t="s">
        <v>31</v>
      </c>
      <c r="B38" s="75" t="s">
        <v>64</v>
      </c>
      <c r="C38" s="75"/>
      <c r="D38" s="75"/>
      <c r="E38" s="75"/>
      <c r="F38" s="75"/>
      <c r="G38" s="75"/>
      <c r="H38" s="75"/>
      <c r="I38" s="75"/>
      <c r="J38" s="76"/>
    </row>
    <row r="39" spans="1:11" ht="132" customHeight="1" x14ac:dyDescent="0.25">
      <c r="A39" s="17" t="s">
        <v>32</v>
      </c>
      <c r="B39" s="77" t="s">
        <v>83</v>
      </c>
      <c r="C39" s="77"/>
      <c r="D39" s="77"/>
      <c r="E39" s="77"/>
      <c r="F39" s="77"/>
      <c r="G39" s="77"/>
      <c r="H39" s="77"/>
      <c r="I39" s="77"/>
      <c r="J39" s="78"/>
    </row>
    <row r="40" spans="1:11" ht="30" x14ac:dyDescent="0.25">
      <c r="A40" s="17" t="s">
        <v>33</v>
      </c>
      <c r="B40" s="77" t="s">
        <v>84</v>
      </c>
      <c r="C40" s="77"/>
      <c r="D40" s="77"/>
      <c r="E40" s="77"/>
      <c r="F40" s="77"/>
      <c r="G40" s="77"/>
      <c r="H40" s="77"/>
      <c r="I40" s="77"/>
      <c r="J40" s="78"/>
    </row>
    <row r="41" spans="1:11" ht="15.75" x14ac:dyDescent="0.25">
      <c r="A41" s="79" t="s">
        <v>34</v>
      </c>
      <c r="B41" s="80"/>
      <c r="C41" s="80"/>
      <c r="D41" s="80"/>
      <c r="E41" s="80"/>
      <c r="F41" s="80"/>
      <c r="G41" s="80"/>
      <c r="H41" s="80"/>
      <c r="I41" s="80"/>
      <c r="J41" s="81"/>
    </row>
    <row r="42" spans="1:11" ht="15.75" x14ac:dyDescent="0.25">
      <c r="A42" s="82" t="s">
        <v>35</v>
      </c>
      <c r="B42" s="83"/>
      <c r="C42" s="83"/>
      <c r="D42" s="83"/>
      <c r="E42" s="83"/>
      <c r="F42" s="83"/>
      <c r="G42" s="83"/>
      <c r="H42" s="83"/>
      <c r="I42" s="83"/>
      <c r="J42" s="84"/>
      <c r="K42" s="1"/>
    </row>
    <row r="43" spans="1:11" ht="27.75" customHeight="1" x14ac:dyDescent="0.25">
      <c r="A43" s="67" t="s">
        <v>85</v>
      </c>
      <c r="B43" s="86"/>
      <c r="C43" s="87"/>
      <c r="D43" s="87"/>
      <c r="E43" s="88"/>
      <c r="F43" s="70"/>
      <c r="G43" s="70"/>
      <c r="H43" s="70"/>
      <c r="I43" s="70"/>
      <c r="J43" s="70"/>
    </row>
    <row r="44" spans="1:11" ht="27.75" customHeight="1" x14ac:dyDescent="0.25">
      <c r="A44" s="29"/>
      <c r="B44" s="29"/>
      <c r="C44" s="29"/>
      <c r="D44" s="29"/>
      <c r="E44" s="29"/>
      <c r="F44" s="89" t="s">
        <v>136</v>
      </c>
      <c r="G44" s="89"/>
      <c r="H44" s="89"/>
      <c r="I44" s="89"/>
      <c r="J44" s="89"/>
    </row>
    <row r="45" spans="1:11" ht="30.75" customHeight="1" x14ac:dyDescent="0.25">
      <c r="A45" s="85" t="s">
        <v>41</v>
      </c>
      <c r="B45" s="85"/>
      <c r="C45" s="85"/>
      <c r="D45" s="85"/>
      <c r="E45" s="65"/>
      <c r="F45" s="90" t="s">
        <v>135</v>
      </c>
      <c r="G45" s="90"/>
      <c r="H45" s="90"/>
      <c r="I45" s="90"/>
      <c r="J45" s="90"/>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16" t="s">
        <v>69</v>
      </c>
      <c r="C1" s="117"/>
      <c r="D1" s="117"/>
      <c r="E1" s="117"/>
      <c r="F1" s="117"/>
      <c r="G1" s="117"/>
      <c r="H1" s="117"/>
      <c r="I1" s="117"/>
      <c r="J1" s="118"/>
      <c r="K1" s="1"/>
    </row>
    <row r="2" spans="1:11" ht="21.75" thickBot="1" x14ac:dyDescent="0.3">
      <c r="A2" s="19"/>
      <c r="B2" s="119" t="s">
        <v>0</v>
      </c>
      <c r="C2" s="120"/>
      <c r="D2" s="119" t="s">
        <v>1</v>
      </c>
      <c r="E2" s="121"/>
      <c r="F2" s="121"/>
      <c r="G2" s="120"/>
      <c r="H2" s="122"/>
      <c r="I2" s="2" t="s">
        <v>2</v>
      </c>
      <c r="J2" s="3" t="s">
        <v>3</v>
      </c>
      <c r="K2" s="1"/>
    </row>
    <row r="3" spans="1:11" ht="21.75" thickBot="1" x14ac:dyDescent="0.3">
      <c r="A3" s="20"/>
      <c r="B3" s="123" t="s">
        <v>4</v>
      </c>
      <c r="C3" s="124"/>
      <c r="D3" s="123"/>
      <c r="E3" s="124"/>
      <c r="F3" s="124"/>
      <c r="G3" s="124"/>
      <c r="H3" s="125"/>
      <c r="I3" s="23"/>
      <c r="J3" s="24"/>
      <c r="K3" s="1"/>
    </row>
    <row r="4" spans="1:11" x14ac:dyDescent="0.25">
      <c r="A4" s="126"/>
      <c r="B4" s="127"/>
      <c r="C4" s="127"/>
      <c r="D4" s="128"/>
      <c r="E4" s="128"/>
      <c r="F4" s="128"/>
      <c r="G4" s="128"/>
      <c r="H4" s="128"/>
      <c r="I4" s="127"/>
      <c r="J4" s="129"/>
      <c r="K4" s="1"/>
    </row>
    <row r="5" spans="1:11" ht="3" customHeight="1" x14ac:dyDescent="0.25">
      <c r="A5" s="130"/>
      <c r="B5" s="131"/>
      <c r="C5" s="131"/>
      <c r="D5" s="131"/>
      <c r="E5" s="131"/>
      <c r="F5" s="131"/>
      <c r="G5" s="131"/>
      <c r="H5" s="131"/>
      <c r="I5" s="131"/>
      <c r="J5" s="132"/>
      <c r="K5" s="1"/>
    </row>
    <row r="6" spans="1:11" ht="15.75" x14ac:dyDescent="0.25">
      <c r="A6" s="79" t="s">
        <v>5</v>
      </c>
      <c r="B6" s="80"/>
      <c r="C6" s="80"/>
      <c r="D6" s="80"/>
      <c r="E6" s="80"/>
      <c r="F6" s="80"/>
      <c r="G6" s="80"/>
      <c r="H6" s="80"/>
      <c r="I6" s="80"/>
      <c r="J6" s="81"/>
      <c r="K6" s="1"/>
    </row>
    <row r="7" spans="1:11" ht="15.75" x14ac:dyDescent="0.25">
      <c r="A7" s="98" t="s">
        <v>6</v>
      </c>
      <c r="B7" s="99"/>
      <c r="C7" s="99"/>
      <c r="D7" s="99"/>
      <c r="E7" s="99"/>
      <c r="F7" s="99"/>
      <c r="G7" s="99"/>
      <c r="H7" s="99"/>
      <c r="I7" s="99"/>
      <c r="J7" s="100"/>
      <c r="K7" s="1"/>
    </row>
    <row r="8" spans="1:11" ht="15" customHeight="1" x14ac:dyDescent="0.25">
      <c r="A8" s="4" t="s">
        <v>7</v>
      </c>
      <c r="B8" s="111" t="s">
        <v>51</v>
      </c>
      <c r="C8" s="112"/>
      <c r="D8" s="112" t="s">
        <v>54</v>
      </c>
      <c r="E8" s="112"/>
      <c r="F8" s="112"/>
      <c r="G8" s="112"/>
      <c r="H8" s="112"/>
      <c r="I8" s="112"/>
      <c r="J8" s="113"/>
      <c r="K8" s="1"/>
    </row>
    <row r="9" spans="1:11" ht="15" customHeight="1" x14ac:dyDescent="0.25">
      <c r="A9" s="21" t="s">
        <v>36</v>
      </c>
      <c r="B9" s="111" t="s">
        <v>52</v>
      </c>
      <c r="C9" s="112"/>
      <c r="D9" s="112" t="s">
        <v>54</v>
      </c>
      <c r="E9" s="112"/>
      <c r="F9" s="112"/>
      <c r="G9" s="112"/>
      <c r="H9" s="112"/>
      <c r="I9" s="112"/>
      <c r="J9" s="113"/>
      <c r="K9" s="1"/>
    </row>
    <row r="10" spans="1:11" ht="15" customHeight="1" x14ac:dyDescent="0.25">
      <c r="A10" s="21" t="s">
        <v>37</v>
      </c>
      <c r="B10" s="111" t="s">
        <v>53</v>
      </c>
      <c r="C10" s="112"/>
      <c r="D10" s="112" t="s">
        <v>55</v>
      </c>
      <c r="E10" s="112"/>
      <c r="F10" s="112"/>
      <c r="G10" s="112"/>
      <c r="H10" s="112"/>
      <c r="I10" s="112"/>
      <c r="J10" s="113"/>
      <c r="K10" s="1"/>
    </row>
    <row r="11" spans="1:11" ht="48" customHeight="1" x14ac:dyDescent="0.25">
      <c r="A11" s="4" t="s">
        <v>8</v>
      </c>
      <c r="B11" s="104" t="s">
        <v>56</v>
      </c>
      <c r="C11" s="104"/>
      <c r="D11" s="104"/>
      <c r="E11" s="104"/>
      <c r="F11" s="104"/>
      <c r="G11" s="104"/>
      <c r="H11" s="104"/>
      <c r="I11" s="104"/>
      <c r="J11" s="105"/>
    </row>
    <row r="12" spans="1:11" ht="39.75" customHeight="1" x14ac:dyDescent="0.25">
      <c r="A12" s="4" t="s">
        <v>9</v>
      </c>
      <c r="B12" s="104" t="s">
        <v>57</v>
      </c>
      <c r="C12" s="104"/>
      <c r="D12" s="104"/>
      <c r="E12" s="104"/>
      <c r="F12" s="104"/>
      <c r="G12" s="104"/>
      <c r="H12" s="104"/>
      <c r="I12" s="104"/>
      <c r="J12" s="105"/>
    </row>
    <row r="13" spans="1:11" ht="15.75" x14ac:dyDescent="0.25">
      <c r="A13" s="79" t="s">
        <v>10</v>
      </c>
      <c r="B13" s="80"/>
      <c r="C13" s="80"/>
      <c r="D13" s="80"/>
      <c r="E13" s="80"/>
      <c r="F13" s="80"/>
      <c r="G13" s="80"/>
      <c r="H13" s="80"/>
      <c r="I13" s="80"/>
      <c r="J13" s="81"/>
    </row>
    <row r="14" spans="1:11" ht="27.75" customHeight="1" x14ac:dyDescent="0.25">
      <c r="A14" s="4" t="s">
        <v>11</v>
      </c>
      <c r="B14" s="38">
        <v>1</v>
      </c>
      <c r="C14" s="115" t="str">
        <f>IFERROR(VLOOKUP(B14,'[1]Validacion datos'!A2:B5,2,FALSE),"")</f>
        <v>DESARROLLO INSTITUCIONAL</v>
      </c>
      <c r="D14" s="115"/>
      <c r="E14" s="115"/>
      <c r="F14" s="115"/>
      <c r="G14" s="115"/>
      <c r="H14" s="115"/>
      <c r="I14" s="115"/>
      <c r="J14" s="115"/>
    </row>
    <row r="15" spans="1:11" ht="26.25" customHeight="1" x14ac:dyDescent="0.25">
      <c r="A15" s="4" t="s">
        <v>12</v>
      </c>
      <c r="B15" s="36">
        <v>1.1000000000000001</v>
      </c>
      <c r="C15" s="115" t="str">
        <f>IFERROR(VLOOKUP(B15,'[1]Validacion datos'!A8:B26,2,FALSE),"")</f>
        <v>Administración pública transparente, eficiente y orientada</v>
      </c>
      <c r="D15" s="115"/>
      <c r="E15" s="115"/>
      <c r="F15" s="115"/>
      <c r="G15" s="115"/>
      <c r="H15" s="115"/>
      <c r="I15" s="115"/>
      <c r="J15" s="115"/>
    </row>
    <row r="16" spans="1:11" ht="32.25" customHeight="1" x14ac:dyDescent="0.25">
      <c r="A16" s="4" t="s">
        <v>13</v>
      </c>
      <c r="B16" s="37" t="s">
        <v>65</v>
      </c>
      <c r="C16" s="11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5"/>
      <c r="E16" s="115"/>
      <c r="F16" s="115"/>
      <c r="G16" s="115"/>
      <c r="H16" s="115"/>
      <c r="I16" s="115"/>
      <c r="J16" s="115"/>
    </row>
    <row r="17" spans="1:11" ht="15.75" x14ac:dyDescent="0.25">
      <c r="A17" s="79" t="s">
        <v>14</v>
      </c>
      <c r="B17" s="80"/>
      <c r="C17" s="80"/>
      <c r="D17" s="80"/>
      <c r="E17" s="80"/>
      <c r="F17" s="80"/>
      <c r="G17" s="80"/>
      <c r="H17" s="80"/>
      <c r="I17" s="80"/>
      <c r="J17" s="81"/>
    </row>
    <row r="18" spans="1:11" ht="29.25" customHeight="1" x14ac:dyDescent="0.25">
      <c r="A18" s="4" t="s">
        <v>15</v>
      </c>
      <c r="B18" s="115" t="s">
        <v>58</v>
      </c>
      <c r="C18" s="115"/>
      <c r="D18" s="115"/>
      <c r="E18" s="115"/>
      <c r="F18" s="115"/>
      <c r="G18" s="115"/>
      <c r="H18" s="115"/>
      <c r="I18" s="115"/>
      <c r="J18" s="39"/>
    </row>
    <row r="19" spans="1:11" ht="61.5" customHeight="1" x14ac:dyDescent="0.25">
      <c r="A19" s="6" t="s">
        <v>16</v>
      </c>
      <c r="B19" s="115" t="s">
        <v>59</v>
      </c>
      <c r="C19" s="115"/>
      <c r="D19" s="115"/>
      <c r="E19" s="115"/>
      <c r="F19" s="115"/>
      <c r="G19" s="115"/>
      <c r="H19" s="115"/>
      <c r="I19" s="115"/>
      <c r="J19" s="39"/>
    </row>
    <row r="20" spans="1:11" ht="34.5" customHeight="1" x14ac:dyDescent="0.25">
      <c r="A20" s="6" t="s">
        <v>17</v>
      </c>
      <c r="B20" s="115" t="s">
        <v>60</v>
      </c>
      <c r="C20" s="115"/>
      <c r="D20" s="115"/>
      <c r="E20" s="115"/>
      <c r="F20" s="115"/>
      <c r="G20" s="115"/>
      <c r="H20" s="115"/>
      <c r="I20" s="115"/>
      <c r="J20" s="39"/>
    </row>
    <row r="21" spans="1:11" ht="54" customHeight="1" x14ac:dyDescent="0.25">
      <c r="A21" s="6" t="s">
        <v>38</v>
      </c>
      <c r="B21" s="115" t="s">
        <v>73</v>
      </c>
      <c r="C21" s="136"/>
      <c r="D21" s="136"/>
      <c r="E21" s="136"/>
      <c r="F21" s="136"/>
      <c r="G21" s="136"/>
      <c r="H21" s="136"/>
      <c r="I21" s="136"/>
      <c r="J21" s="39"/>
      <c r="K21" s="1"/>
    </row>
    <row r="22" spans="1:11" ht="15.75" x14ac:dyDescent="0.25">
      <c r="A22" s="79" t="s">
        <v>18</v>
      </c>
      <c r="B22" s="80"/>
      <c r="C22" s="80"/>
      <c r="D22" s="80"/>
      <c r="E22" s="80"/>
      <c r="F22" s="80"/>
      <c r="G22" s="80"/>
      <c r="H22" s="80"/>
      <c r="I22" s="80"/>
      <c r="J22" s="81"/>
    </row>
    <row r="23" spans="1:11" ht="15.75" x14ac:dyDescent="0.25">
      <c r="A23" s="98" t="s">
        <v>19</v>
      </c>
      <c r="B23" s="99"/>
      <c r="C23" s="99"/>
      <c r="D23" s="99"/>
      <c r="E23" s="99"/>
      <c r="F23" s="99"/>
      <c r="G23" s="99"/>
      <c r="H23" s="99"/>
      <c r="I23" s="99"/>
      <c r="J23" s="100"/>
      <c r="K23" s="1"/>
    </row>
    <row r="24" spans="1:11" ht="15" customHeight="1" x14ac:dyDescent="0.25">
      <c r="A24" s="106" t="s">
        <v>20</v>
      </c>
      <c r="B24" s="107"/>
      <c r="C24" s="108" t="s">
        <v>21</v>
      </c>
      <c r="D24" s="109"/>
      <c r="E24" s="109"/>
      <c r="F24" s="109" t="s">
        <v>22</v>
      </c>
      <c r="G24" s="109"/>
      <c r="H24" s="107"/>
      <c r="I24" s="108" t="s">
        <v>23</v>
      </c>
      <c r="J24" s="110"/>
    </row>
    <row r="25" spans="1:11" x14ac:dyDescent="0.25">
      <c r="A25" s="134">
        <v>478893141</v>
      </c>
      <c r="B25" s="135"/>
      <c r="C25" s="93">
        <v>509953846.67000002</v>
      </c>
      <c r="D25" s="94"/>
      <c r="E25" s="95"/>
      <c r="F25" s="93">
        <v>152274344.69999999</v>
      </c>
      <c r="G25" s="94"/>
      <c r="H25" s="95"/>
      <c r="I25" s="96">
        <f>+F25/C25</f>
        <v>0.29860416917011584</v>
      </c>
      <c r="J25" s="97"/>
    </row>
    <row r="26" spans="1:11" ht="15.75" x14ac:dyDescent="0.25">
      <c r="A26" s="98" t="s">
        <v>24</v>
      </c>
      <c r="B26" s="99"/>
      <c r="C26" s="99"/>
      <c r="D26" s="99"/>
      <c r="E26" s="99"/>
      <c r="F26" s="99"/>
      <c r="G26" s="99"/>
      <c r="H26" s="99"/>
      <c r="I26" s="99"/>
      <c r="J26" s="100"/>
      <c r="K26" s="1"/>
    </row>
    <row r="27" spans="1:11" x14ac:dyDescent="0.25">
      <c r="A27" s="27"/>
      <c r="B27" s="28"/>
      <c r="C27" s="101" t="s">
        <v>50</v>
      </c>
      <c r="D27" s="102"/>
      <c r="E27" s="101" t="s">
        <v>48</v>
      </c>
      <c r="F27" s="102"/>
      <c r="G27" s="101" t="s">
        <v>49</v>
      </c>
      <c r="H27" s="101"/>
      <c r="I27" s="101" t="s">
        <v>25</v>
      </c>
      <c r="J27" s="103"/>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3">
        <v>0.74</v>
      </c>
      <c r="H29" s="11">
        <v>12356065.23</v>
      </c>
      <c r="I29" s="13">
        <f>IF(G29&gt;0,G29/C29,0)</f>
        <v>1.3454545454545452</v>
      </c>
      <c r="J29" s="32">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2">
        <f>IF(H30&gt;0,H30/D30,0)</f>
        <v>0.20926974605657073</v>
      </c>
    </row>
    <row r="31" spans="1:11" ht="15.75" x14ac:dyDescent="0.25">
      <c r="A31" s="79" t="s">
        <v>28</v>
      </c>
      <c r="B31" s="80"/>
      <c r="C31" s="80"/>
      <c r="D31" s="80"/>
      <c r="E31" s="80"/>
      <c r="F31" s="80"/>
      <c r="G31" s="80"/>
      <c r="H31" s="80"/>
      <c r="I31" s="80"/>
      <c r="J31" s="81"/>
    </row>
    <row r="32" spans="1:11" ht="15.75" x14ac:dyDescent="0.25">
      <c r="A32" s="98" t="s">
        <v>29</v>
      </c>
      <c r="B32" s="99"/>
      <c r="C32" s="99"/>
      <c r="D32" s="99"/>
      <c r="E32" s="99"/>
      <c r="F32" s="99"/>
      <c r="G32" s="99"/>
      <c r="H32" s="99"/>
      <c r="I32" s="99"/>
      <c r="J32" s="100"/>
      <c r="K32" s="1"/>
    </row>
    <row r="33" spans="1:11" x14ac:dyDescent="0.25">
      <c r="A33" s="17" t="s">
        <v>30</v>
      </c>
      <c r="B33" s="75" t="s">
        <v>78</v>
      </c>
      <c r="C33" s="75"/>
      <c r="D33" s="75"/>
      <c r="E33" s="75"/>
      <c r="F33" s="75"/>
      <c r="G33" s="75"/>
      <c r="H33" s="75"/>
      <c r="I33" s="75"/>
      <c r="J33" s="76"/>
    </row>
    <row r="34" spans="1:11" ht="33" customHeight="1" x14ac:dyDescent="0.25">
      <c r="A34" s="17" t="s">
        <v>31</v>
      </c>
      <c r="B34" s="75" t="s">
        <v>63</v>
      </c>
      <c r="C34" s="75"/>
      <c r="D34" s="75"/>
      <c r="E34" s="75"/>
      <c r="F34" s="75"/>
      <c r="G34" s="75"/>
      <c r="H34" s="75"/>
      <c r="I34" s="75"/>
      <c r="J34" s="76"/>
    </row>
    <row r="35" spans="1:11" ht="190.5" customHeight="1" x14ac:dyDescent="0.25">
      <c r="A35" s="17" t="s">
        <v>32</v>
      </c>
      <c r="B35" s="77" t="s">
        <v>80</v>
      </c>
      <c r="C35" s="77"/>
      <c r="D35" s="77"/>
      <c r="E35" s="77"/>
      <c r="F35" s="77"/>
      <c r="G35" s="77"/>
      <c r="H35" s="77"/>
      <c r="I35" s="77"/>
      <c r="J35" s="78"/>
    </row>
    <row r="36" spans="1:11" ht="30" x14ac:dyDescent="0.25">
      <c r="A36" s="17" t="s">
        <v>33</v>
      </c>
      <c r="B36" s="77" t="s">
        <v>77</v>
      </c>
      <c r="C36" s="77"/>
      <c r="D36" s="77"/>
      <c r="E36" s="77"/>
      <c r="F36" s="77"/>
      <c r="G36" s="77"/>
      <c r="H36" s="77"/>
      <c r="I36" s="77"/>
      <c r="J36" s="78"/>
    </row>
    <row r="37" spans="1:11" x14ac:dyDescent="0.25">
      <c r="A37" s="17" t="s">
        <v>30</v>
      </c>
      <c r="B37" s="75" t="s">
        <v>72</v>
      </c>
      <c r="C37" s="75"/>
      <c r="D37" s="75"/>
      <c r="E37" s="75"/>
      <c r="F37" s="75"/>
      <c r="G37" s="75"/>
      <c r="H37" s="75"/>
      <c r="I37" s="75"/>
      <c r="J37" s="76"/>
    </row>
    <row r="38" spans="1:11" ht="45.75" customHeight="1" x14ac:dyDescent="0.25">
      <c r="A38" s="17" t="s">
        <v>31</v>
      </c>
      <c r="B38" s="75" t="s">
        <v>64</v>
      </c>
      <c r="C38" s="75"/>
      <c r="D38" s="75"/>
      <c r="E38" s="75"/>
      <c r="F38" s="75"/>
      <c r="G38" s="75"/>
      <c r="H38" s="75"/>
      <c r="I38" s="75"/>
      <c r="J38" s="76"/>
    </row>
    <row r="39" spans="1:11" ht="85.5" customHeight="1" x14ac:dyDescent="0.25">
      <c r="A39" s="17" t="s">
        <v>32</v>
      </c>
      <c r="B39" s="77" t="s">
        <v>79</v>
      </c>
      <c r="C39" s="77"/>
      <c r="D39" s="77"/>
      <c r="E39" s="77"/>
      <c r="F39" s="77"/>
      <c r="G39" s="77"/>
      <c r="H39" s="77"/>
      <c r="I39" s="77"/>
      <c r="J39" s="78"/>
    </row>
    <row r="40" spans="1:11" ht="30" x14ac:dyDescent="0.25">
      <c r="A40" s="17" t="s">
        <v>33</v>
      </c>
      <c r="B40" s="77"/>
      <c r="C40" s="77"/>
      <c r="D40" s="77"/>
      <c r="E40" s="77"/>
      <c r="F40" s="77"/>
      <c r="G40" s="77"/>
      <c r="H40" s="77"/>
      <c r="I40" s="77"/>
      <c r="J40" s="78"/>
    </row>
    <row r="41" spans="1:11" ht="15.75" x14ac:dyDescent="0.25">
      <c r="A41" s="79" t="s">
        <v>34</v>
      </c>
      <c r="B41" s="80"/>
      <c r="C41" s="80"/>
      <c r="D41" s="80"/>
      <c r="E41" s="80"/>
      <c r="F41" s="80"/>
      <c r="G41" s="80"/>
      <c r="H41" s="80"/>
      <c r="I41" s="80"/>
      <c r="J41" s="81"/>
    </row>
    <row r="42" spans="1:11" ht="15.75" x14ac:dyDescent="0.25">
      <c r="A42" s="82" t="s">
        <v>35</v>
      </c>
      <c r="B42" s="83"/>
      <c r="C42" s="83"/>
      <c r="D42" s="83"/>
      <c r="E42" s="83"/>
      <c r="F42" s="83"/>
      <c r="G42" s="83"/>
      <c r="H42" s="83"/>
      <c r="I42" s="83"/>
      <c r="J42" s="84"/>
      <c r="K42" s="1"/>
    </row>
    <row r="43" spans="1:11" ht="27.75" customHeight="1" x14ac:dyDescent="0.25">
      <c r="A43" s="67" t="s">
        <v>85</v>
      </c>
      <c r="B43" s="133"/>
      <c r="C43" s="133"/>
      <c r="D43" s="133"/>
      <c r="E43" s="133"/>
      <c r="F43" s="133"/>
      <c r="G43" s="68"/>
      <c r="H43" s="68"/>
      <c r="I43" s="68"/>
      <c r="J43" s="69"/>
    </row>
    <row r="44" spans="1:11" ht="27.75" customHeight="1" x14ac:dyDescent="0.25">
      <c r="A44" s="29"/>
      <c r="B44" s="29"/>
      <c r="C44" s="29"/>
      <c r="D44" s="29"/>
      <c r="E44" s="29"/>
      <c r="F44" s="89" t="s">
        <v>136</v>
      </c>
      <c r="G44" s="89"/>
      <c r="H44" s="89"/>
      <c r="I44" s="89"/>
      <c r="J44" s="89"/>
    </row>
    <row r="45" spans="1:11" ht="30.75" customHeight="1" x14ac:dyDescent="0.25">
      <c r="A45" s="85" t="s">
        <v>41</v>
      </c>
      <c r="B45" s="85"/>
      <c r="C45" s="85"/>
      <c r="D45" s="85"/>
      <c r="E45" s="65"/>
      <c r="F45" s="90" t="s">
        <v>135</v>
      </c>
      <c r="G45" s="90"/>
      <c r="H45" s="90"/>
      <c r="I45" s="90"/>
      <c r="J45" s="90"/>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16" t="s">
        <v>139</v>
      </c>
      <c r="C1" s="117"/>
      <c r="D1" s="117"/>
      <c r="E1" s="117"/>
      <c r="F1" s="117"/>
      <c r="G1" s="117"/>
      <c r="H1" s="117"/>
      <c r="I1" s="117"/>
      <c r="J1" s="118"/>
      <c r="K1" s="1"/>
    </row>
    <row r="2" spans="1:11" ht="21.75" thickBot="1" x14ac:dyDescent="0.3">
      <c r="A2" s="19"/>
      <c r="B2" s="119" t="s">
        <v>0</v>
      </c>
      <c r="C2" s="120"/>
      <c r="D2" s="119" t="s">
        <v>1</v>
      </c>
      <c r="E2" s="121"/>
      <c r="F2" s="121"/>
      <c r="G2" s="120"/>
      <c r="H2" s="122"/>
      <c r="I2" s="2" t="s">
        <v>2</v>
      </c>
      <c r="J2" s="3" t="s">
        <v>3</v>
      </c>
      <c r="K2" s="1"/>
    </row>
    <row r="3" spans="1:11" ht="21.75" thickBot="1" x14ac:dyDescent="0.3">
      <c r="A3" s="20"/>
      <c r="B3" s="123" t="s">
        <v>4</v>
      </c>
      <c r="C3" s="124"/>
      <c r="D3" s="123"/>
      <c r="E3" s="124"/>
      <c r="F3" s="124"/>
      <c r="G3" s="124"/>
      <c r="H3" s="125"/>
      <c r="I3" s="23"/>
      <c r="J3" s="24"/>
      <c r="K3" s="1"/>
    </row>
    <row r="4" spans="1:11" x14ac:dyDescent="0.25">
      <c r="A4" s="126"/>
      <c r="B4" s="127"/>
      <c r="C4" s="127"/>
      <c r="D4" s="128"/>
      <c r="E4" s="128"/>
      <c r="F4" s="128"/>
      <c r="G4" s="128"/>
      <c r="H4" s="128"/>
      <c r="I4" s="127"/>
      <c r="J4" s="129"/>
      <c r="K4" s="1"/>
    </row>
    <row r="5" spans="1:11" ht="3" customHeight="1" x14ac:dyDescent="0.25">
      <c r="A5" s="130"/>
      <c r="B5" s="131"/>
      <c r="C5" s="131"/>
      <c r="D5" s="131"/>
      <c r="E5" s="131"/>
      <c r="F5" s="131"/>
      <c r="G5" s="131"/>
      <c r="H5" s="131"/>
      <c r="I5" s="131"/>
      <c r="J5" s="132"/>
      <c r="K5" s="1"/>
    </row>
    <row r="6" spans="1:11" ht="15.75" x14ac:dyDescent="0.25">
      <c r="A6" s="79" t="s">
        <v>5</v>
      </c>
      <c r="B6" s="80"/>
      <c r="C6" s="80"/>
      <c r="D6" s="80"/>
      <c r="E6" s="80"/>
      <c r="F6" s="80"/>
      <c r="G6" s="80"/>
      <c r="H6" s="80"/>
      <c r="I6" s="80"/>
      <c r="J6" s="81"/>
      <c r="K6" s="1"/>
    </row>
    <row r="7" spans="1:11" ht="15.75" x14ac:dyDescent="0.25">
      <c r="A7" s="98" t="s">
        <v>6</v>
      </c>
      <c r="B7" s="99"/>
      <c r="C7" s="99"/>
      <c r="D7" s="99"/>
      <c r="E7" s="99"/>
      <c r="F7" s="99"/>
      <c r="G7" s="99"/>
      <c r="H7" s="99"/>
      <c r="I7" s="99"/>
      <c r="J7" s="100"/>
      <c r="K7" s="1"/>
    </row>
    <row r="8" spans="1:11" ht="15" customHeight="1" x14ac:dyDescent="0.25">
      <c r="A8" s="4" t="s">
        <v>7</v>
      </c>
      <c r="B8" s="111" t="s">
        <v>51</v>
      </c>
      <c r="C8" s="112"/>
      <c r="D8" s="112" t="s">
        <v>54</v>
      </c>
      <c r="E8" s="112"/>
      <c r="F8" s="112"/>
      <c r="G8" s="112"/>
      <c r="H8" s="112"/>
      <c r="I8" s="112"/>
      <c r="J8" s="113"/>
      <c r="K8" s="1"/>
    </row>
    <row r="9" spans="1:11" ht="15" customHeight="1" x14ac:dyDescent="0.25">
      <c r="A9" s="21" t="s">
        <v>36</v>
      </c>
      <c r="B9" s="111" t="s">
        <v>52</v>
      </c>
      <c r="C9" s="112"/>
      <c r="D9" s="112" t="s">
        <v>54</v>
      </c>
      <c r="E9" s="112"/>
      <c r="F9" s="112"/>
      <c r="G9" s="112"/>
      <c r="H9" s="112"/>
      <c r="I9" s="112"/>
      <c r="J9" s="113"/>
      <c r="K9" s="1"/>
    </row>
    <row r="10" spans="1:11" ht="15" customHeight="1" x14ac:dyDescent="0.25">
      <c r="A10" s="21" t="s">
        <v>37</v>
      </c>
      <c r="B10" s="111" t="s">
        <v>53</v>
      </c>
      <c r="C10" s="112"/>
      <c r="D10" s="112" t="s">
        <v>55</v>
      </c>
      <c r="E10" s="112"/>
      <c r="F10" s="112"/>
      <c r="G10" s="112"/>
      <c r="H10" s="112"/>
      <c r="I10" s="112"/>
      <c r="J10" s="113"/>
      <c r="K10" s="1"/>
    </row>
    <row r="11" spans="1:11" ht="33.75" customHeight="1" x14ac:dyDescent="0.25">
      <c r="A11" s="4" t="s">
        <v>8</v>
      </c>
      <c r="B11" s="104" t="s">
        <v>56</v>
      </c>
      <c r="C11" s="104"/>
      <c r="D11" s="104"/>
      <c r="E11" s="104"/>
      <c r="F11" s="104"/>
      <c r="G11" s="104"/>
      <c r="H11" s="104"/>
      <c r="I11" s="104"/>
      <c r="J11" s="105"/>
    </row>
    <row r="12" spans="1:11" ht="31.5" customHeight="1" x14ac:dyDescent="0.25">
      <c r="A12" s="4" t="s">
        <v>9</v>
      </c>
      <c r="B12" s="104" t="s">
        <v>57</v>
      </c>
      <c r="C12" s="104"/>
      <c r="D12" s="104"/>
      <c r="E12" s="104"/>
      <c r="F12" s="104"/>
      <c r="G12" s="104"/>
      <c r="H12" s="104"/>
      <c r="I12" s="104"/>
      <c r="J12" s="105"/>
    </row>
    <row r="13" spans="1:11" ht="15.75" x14ac:dyDescent="0.25">
      <c r="A13" s="79" t="s">
        <v>10</v>
      </c>
      <c r="B13" s="80"/>
      <c r="C13" s="80"/>
      <c r="D13" s="80"/>
      <c r="E13" s="80"/>
      <c r="F13" s="80"/>
      <c r="G13" s="80"/>
      <c r="H13" s="80"/>
      <c r="I13" s="80"/>
      <c r="J13" s="81"/>
    </row>
    <row r="14" spans="1:11" ht="22.5" customHeight="1" x14ac:dyDescent="0.25">
      <c r="A14" s="4" t="s">
        <v>11</v>
      </c>
      <c r="B14" s="22">
        <v>1</v>
      </c>
      <c r="C14" s="114" t="str">
        <f>IFERROR(VLOOKUP(B14,'[1]Validacion datos'!A2:B5,2,FALSE),"")</f>
        <v>DESARROLLO INSTITUCIONAL</v>
      </c>
      <c r="D14" s="114"/>
      <c r="E14" s="114"/>
      <c r="F14" s="114"/>
      <c r="G14" s="114"/>
      <c r="H14" s="114"/>
      <c r="I14" s="114"/>
      <c r="J14" s="114"/>
    </row>
    <row r="15" spans="1:11" ht="21.75" customHeight="1" x14ac:dyDescent="0.25">
      <c r="A15" s="4" t="s">
        <v>12</v>
      </c>
      <c r="B15" s="36">
        <v>1.1000000000000001</v>
      </c>
      <c r="C15" s="115" t="str">
        <f>IFERROR(VLOOKUP(B15,'[1]Validacion datos'!A8:B26,2,FALSE),"")</f>
        <v>Administración pública transparente, eficiente y orientada</v>
      </c>
      <c r="D15" s="115"/>
      <c r="E15" s="115"/>
      <c r="F15" s="115"/>
      <c r="G15" s="115"/>
      <c r="H15" s="115"/>
      <c r="I15" s="115"/>
      <c r="J15" s="115"/>
    </row>
    <row r="16" spans="1:11" ht="40.5" customHeight="1" x14ac:dyDescent="0.25">
      <c r="A16" s="4" t="s">
        <v>13</v>
      </c>
      <c r="B16" s="37" t="s">
        <v>65</v>
      </c>
      <c r="C16" s="11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5"/>
      <c r="E16" s="115"/>
      <c r="F16" s="115"/>
      <c r="G16" s="115"/>
      <c r="H16" s="115"/>
      <c r="I16" s="115"/>
      <c r="J16" s="115"/>
    </row>
    <row r="17" spans="1:15" ht="15.75" x14ac:dyDescent="0.25">
      <c r="A17" s="79" t="s">
        <v>14</v>
      </c>
      <c r="B17" s="80"/>
      <c r="C17" s="80"/>
      <c r="D17" s="80"/>
      <c r="E17" s="80"/>
      <c r="F17" s="80"/>
      <c r="G17" s="80"/>
      <c r="H17" s="80"/>
      <c r="I17" s="80"/>
      <c r="J17" s="81"/>
    </row>
    <row r="18" spans="1:15" ht="29.25" customHeight="1" x14ac:dyDescent="0.25">
      <c r="A18" s="4" t="s">
        <v>15</v>
      </c>
      <c r="B18" s="104" t="s">
        <v>58</v>
      </c>
      <c r="C18" s="104"/>
      <c r="D18" s="104"/>
      <c r="E18" s="104"/>
      <c r="F18" s="104"/>
      <c r="G18" s="104"/>
      <c r="H18" s="104"/>
      <c r="I18" s="104"/>
      <c r="J18" s="105"/>
    </row>
    <row r="19" spans="1:15" ht="47.25" customHeight="1" x14ac:dyDescent="0.25">
      <c r="A19" s="6" t="s">
        <v>16</v>
      </c>
      <c r="B19" s="104" t="s">
        <v>59</v>
      </c>
      <c r="C19" s="104"/>
      <c r="D19" s="104"/>
      <c r="E19" s="104"/>
      <c r="F19" s="104"/>
      <c r="G19" s="104"/>
      <c r="H19" s="104"/>
      <c r="I19" s="104"/>
      <c r="J19" s="105"/>
    </row>
    <row r="20" spans="1:15" ht="26.25" customHeight="1" x14ac:dyDescent="0.25">
      <c r="A20" s="6" t="s">
        <v>17</v>
      </c>
      <c r="B20" s="104" t="s">
        <v>60</v>
      </c>
      <c r="C20" s="104"/>
      <c r="D20" s="104"/>
      <c r="E20" s="104"/>
      <c r="F20" s="104"/>
      <c r="G20" s="104"/>
      <c r="H20" s="104"/>
      <c r="I20" s="104"/>
      <c r="J20" s="105"/>
    </row>
    <row r="21" spans="1:15" ht="36.75" customHeight="1" x14ac:dyDescent="0.25">
      <c r="A21" s="6" t="s">
        <v>38</v>
      </c>
      <c r="B21" s="104" t="s">
        <v>73</v>
      </c>
      <c r="C21" s="104"/>
      <c r="D21" s="104"/>
      <c r="E21" s="104"/>
      <c r="F21" s="104"/>
      <c r="G21" s="104"/>
      <c r="H21" s="104"/>
      <c r="I21" s="104"/>
      <c r="J21" s="105"/>
      <c r="K21" s="1"/>
    </row>
    <row r="22" spans="1:15" ht="15.75" x14ac:dyDescent="0.25">
      <c r="A22" s="79" t="s">
        <v>18</v>
      </c>
      <c r="B22" s="80"/>
      <c r="C22" s="80"/>
      <c r="D22" s="80"/>
      <c r="E22" s="80"/>
      <c r="F22" s="80"/>
      <c r="G22" s="80"/>
      <c r="H22" s="80"/>
      <c r="I22" s="80"/>
      <c r="J22" s="81"/>
    </row>
    <row r="23" spans="1:15" ht="15.75" x14ac:dyDescent="0.25">
      <c r="A23" s="98" t="s">
        <v>19</v>
      </c>
      <c r="B23" s="99"/>
      <c r="C23" s="99"/>
      <c r="D23" s="99"/>
      <c r="E23" s="99"/>
      <c r="F23" s="99"/>
      <c r="G23" s="99"/>
      <c r="H23" s="99"/>
      <c r="I23" s="99"/>
      <c r="J23" s="100"/>
      <c r="K23" s="1"/>
    </row>
    <row r="24" spans="1:15" ht="15" customHeight="1" x14ac:dyDescent="0.25">
      <c r="A24" s="106" t="s">
        <v>20</v>
      </c>
      <c r="B24" s="107"/>
      <c r="C24" s="108" t="s">
        <v>21</v>
      </c>
      <c r="D24" s="109"/>
      <c r="E24" s="109"/>
      <c r="F24" s="109" t="s">
        <v>22</v>
      </c>
      <c r="G24" s="109"/>
      <c r="H24" s="107"/>
      <c r="I24" s="108" t="s">
        <v>23</v>
      </c>
      <c r="J24" s="110"/>
      <c r="N24" s="30"/>
    </row>
    <row r="25" spans="1:15" x14ac:dyDescent="0.25">
      <c r="A25" s="134">
        <v>49064557</v>
      </c>
      <c r="B25" s="135"/>
      <c r="C25" s="93">
        <v>515690447.64999998</v>
      </c>
      <c r="D25" s="94"/>
      <c r="E25" s="95"/>
      <c r="F25" s="93">
        <v>197018051.5</v>
      </c>
      <c r="G25" s="94"/>
      <c r="H25" s="95"/>
      <c r="I25" s="96">
        <f>+F25/C25</f>
        <v>0.38204712225679327</v>
      </c>
      <c r="J25" s="97"/>
      <c r="O25" s="31"/>
    </row>
    <row r="26" spans="1:15" ht="15.75" x14ac:dyDescent="0.25">
      <c r="A26" s="98" t="s">
        <v>24</v>
      </c>
      <c r="B26" s="99"/>
      <c r="C26" s="99"/>
      <c r="D26" s="99"/>
      <c r="E26" s="99"/>
      <c r="F26" s="99"/>
      <c r="G26" s="99"/>
      <c r="H26" s="99"/>
      <c r="I26" s="99"/>
      <c r="J26" s="100"/>
      <c r="K26" s="1"/>
      <c r="O26" s="31"/>
    </row>
    <row r="27" spans="1:15" x14ac:dyDescent="0.25">
      <c r="A27" s="27"/>
      <c r="B27" s="28"/>
      <c r="C27" s="101" t="s">
        <v>50</v>
      </c>
      <c r="D27" s="102"/>
      <c r="E27" s="101" t="s">
        <v>137</v>
      </c>
      <c r="F27" s="102"/>
      <c r="G27" s="101" t="s">
        <v>138</v>
      </c>
      <c r="H27" s="101"/>
      <c r="I27" s="101" t="s">
        <v>25</v>
      </c>
      <c r="J27" s="103"/>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76922056</v>
      </c>
      <c r="E29" s="25">
        <v>0.04</v>
      </c>
      <c r="F29" s="11">
        <v>37278200</v>
      </c>
      <c r="G29" s="33">
        <v>0.04</v>
      </c>
      <c r="H29" s="11">
        <v>27281973.850000001</v>
      </c>
      <c r="I29" s="13">
        <f>IF(G29&gt;0,G29/C29,0)</f>
        <v>0.17391304347826086</v>
      </c>
      <c r="J29" s="32">
        <f>IF(H29&gt;0,H29/D29,0)</f>
        <v>0.35467036723511397</v>
      </c>
    </row>
    <row r="30" spans="1:15" ht="78.75" customHeight="1" x14ac:dyDescent="0.25">
      <c r="A30" s="14" t="s">
        <v>140</v>
      </c>
      <c r="B30" s="14" t="s">
        <v>62</v>
      </c>
      <c r="C30" s="10">
        <v>486</v>
      </c>
      <c r="D30" s="11">
        <v>124262598</v>
      </c>
      <c r="E30" s="26">
        <v>486</v>
      </c>
      <c r="F30" s="15">
        <v>62281864</v>
      </c>
      <c r="G30" s="16">
        <v>542</v>
      </c>
      <c r="H30" s="11">
        <v>67134093.329999998</v>
      </c>
      <c r="I30" s="13">
        <f>IF(G30&gt;0,G30/C30,0)</f>
        <v>1.1152263374485596</v>
      </c>
      <c r="J30" s="32">
        <f>IF(H30&gt;0,H30/D30,0)</f>
        <v>0.54025985622801798</v>
      </c>
    </row>
    <row r="31" spans="1:15" ht="15.75" x14ac:dyDescent="0.25">
      <c r="A31" s="79" t="s">
        <v>28</v>
      </c>
      <c r="B31" s="80"/>
      <c r="C31" s="80"/>
      <c r="D31" s="80"/>
      <c r="E31" s="80"/>
      <c r="F31" s="80"/>
      <c r="G31" s="80"/>
      <c r="H31" s="80"/>
      <c r="I31" s="80"/>
      <c r="J31" s="81"/>
    </row>
    <row r="32" spans="1:15" ht="15.75" x14ac:dyDescent="0.25">
      <c r="A32" s="98" t="s">
        <v>29</v>
      </c>
      <c r="B32" s="99"/>
      <c r="C32" s="99"/>
      <c r="D32" s="99"/>
      <c r="E32" s="99"/>
      <c r="F32" s="99"/>
      <c r="G32" s="99"/>
      <c r="H32" s="99"/>
      <c r="I32" s="99"/>
      <c r="J32" s="100"/>
      <c r="K32" s="1"/>
    </row>
    <row r="33" spans="1:11" x14ac:dyDescent="0.25">
      <c r="A33" s="17" t="s">
        <v>30</v>
      </c>
      <c r="B33" s="139" t="s">
        <v>88</v>
      </c>
      <c r="C33" s="139"/>
      <c r="D33" s="139"/>
      <c r="E33" s="139"/>
      <c r="F33" s="139"/>
      <c r="G33" s="139"/>
      <c r="H33" s="139"/>
      <c r="I33" s="139"/>
      <c r="J33" s="140"/>
    </row>
    <row r="34" spans="1:11" ht="33" customHeight="1" x14ac:dyDescent="0.25">
      <c r="A34" s="17" t="s">
        <v>31</v>
      </c>
      <c r="B34" s="139" t="s">
        <v>63</v>
      </c>
      <c r="C34" s="139"/>
      <c r="D34" s="139"/>
      <c r="E34" s="139"/>
      <c r="F34" s="139"/>
      <c r="G34" s="139"/>
      <c r="H34" s="139"/>
      <c r="I34" s="139"/>
      <c r="J34" s="140"/>
    </row>
    <row r="35" spans="1:11" ht="181.5" customHeight="1" x14ac:dyDescent="0.25">
      <c r="A35" s="17" t="s">
        <v>32</v>
      </c>
      <c r="B35" s="137" t="s">
        <v>144</v>
      </c>
      <c r="C35" s="141"/>
      <c r="D35" s="141"/>
      <c r="E35" s="141"/>
      <c r="F35" s="141"/>
      <c r="G35" s="141"/>
      <c r="H35" s="141"/>
      <c r="I35" s="141"/>
      <c r="J35" s="142"/>
    </row>
    <row r="36" spans="1:11" ht="61.5" customHeight="1" x14ac:dyDescent="0.25">
      <c r="A36" s="17" t="s">
        <v>33</v>
      </c>
      <c r="B36" s="137" t="s">
        <v>143</v>
      </c>
      <c r="C36" s="137"/>
      <c r="D36" s="137"/>
      <c r="E36" s="137"/>
      <c r="F36" s="137"/>
      <c r="G36" s="137"/>
      <c r="H36" s="137"/>
      <c r="I36" s="137"/>
      <c r="J36" s="138"/>
    </row>
    <row r="37" spans="1:11" x14ac:dyDescent="0.25">
      <c r="A37" s="17" t="s">
        <v>30</v>
      </c>
      <c r="B37" s="75" t="s">
        <v>72</v>
      </c>
      <c r="C37" s="75"/>
      <c r="D37" s="75"/>
      <c r="E37" s="75"/>
      <c r="F37" s="75"/>
      <c r="G37" s="75"/>
      <c r="H37" s="75"/>
      <c r="I37" s="75"/>
      <c r="J37" s="76"/>
    </row>
    <row r="38" spans="1:11" ht="45.75" customHeight="1" x14ac:dyDescent="0.25">
      <c r="A38" s="17" t="s">
        <v>31</v>
      </c>
      <c r="B38" s="75" t="s">
        <v>64</v>
      </c>
      <c r="C38" s="75"/>
      <c r="D38" s="75"/>
      <c r="E38" s="75"/>
      <c r="F38" s="75"/>
      <c r="G38" s="75"/>
      <c r="H38" s="75"/>
      <c r="I38" s="75"/>
      <c r="J38" s="76"/>
    </row>
    <row r="39" spans="1:11" ht="108" customHeight="1" x14ac:dyDescent="0.25">
      <c r="A39" s="17" t="s">
        <v>32</v>
      </c>
      <c r="B39" s="77" t="s">
        <v>141</v>
      </c>
      <c r="C39" s="77"/>
      <c r="D39" s="77"/>
      <c r="E39" s="77"/>
      <c r="F39" s="77"/>
      <c r="G39" s="77"/>
      <c r="H39" s="77"/>
      <c r="I39" s="77"/>
      <c r="J39" s="78"/>
    </row>
    <row r="40" spans="1:11" ht="77.25" customHeight="1" x14ac:dyDescent="0.25">
      <c r="A40" s="17" t="s">
        <v>33</v>
      </c>
      <c r="B40" s="77" t="s">
        <v>142</v>
      </c>
      <c r="C40" s="77"/>
      <c r="D40" s="77"/>
      <c r="E40" s="77"/>
      <c r="F40" s="77"/>
      <c r="G40" s="77"/>
      <c r="H40" s="77"/>
      <c r="I40" s="77"/>
      <c r="J40" s="78"/>
    </row>
    <row r="41" spans="1:11" ht="15.75" x14ac:dyDescent="0.25">
      <c r="A41" s="79" t="s">
        <v>34</v>
      </c>
      <c r="B41" s="80"/>
      <c r="C41" s="80"/>
      <c r="D41" s="80"/>
      <c r="E41" s="80"/>
      <c r="F41" s="80"/>
      <c r="G41" s="80"/>
      <c r="H41" s="80"/>
      <c r="I41" s="80"/>
      <c r="J41" s="81"/>
    </row>
    <row r="42" spans="1:11" ht="15.75" x14ac:dyDescent="0.25">
      <c r="A42" s="82" t="s">
        <v>35</v>
      </c>
      <c r="B42" s="83"/>
      <c r="C42" s="83"/>
      <c r="D42" s="83"/>
      <c r="E42" s="83"/>
      <c r="F42" s="83"/>
      <c r="G42" s="83"/>
      <c r="H42" s="83"/>
      <c r="I42" s="83"/>
      <c r="J42" s="84"/>
      <c r="K42" s="1"/>
    </row>
    <row r="43" spans="1:11" ht="36" customHeight="1" x14ac:dyDescent="0.25">
      <c r="A43" s="86"/>
      <c r="B43" s="87"/>
      <c r="C43" s="87"/>
      <c r="D43" s="87"/>
      <c r="E43" s="88"/>
      <c r="F43" s="70"/>
      <c r="G43" s="70"/>
      <c r="H43" s="70"/>
      <c r="I43" s="70"/>
      <c r="J43" s="70"/>
    </row>
    <row r="44" spans="1:11" ht="27.75" customHeight="1" x14ac:dyDescent="0.25">
      <c r="A44" s="29"/>
      <c r="B44" s="29"/>
      <c r="C44" s="29"/>
      <c r="D44" s="29"/>
      <c r="E44" s="29"/>
      <c r="F44" s="89" t="s">
        <v>136</v>
      </c>
      <c r="G44" s="89"/>
      <c r="H44" s="89"/>
      <c r="I44" s="89"/>
      <c r="J44" s="89"/>
    </row>
    <row r="45" spans="1:11" ht="30.75" customHeight="1" x14ac:dyDescent="0.25">
      <c r="A45" s="85" t="s">
        <v>41</v>
      </c>
      <c r="B45" s="85"/>
      <c r="C45" s="85"/>
      <c r="D45" s="85"/>
      <c r="E45" s="65"/>
      <c r="F45" s="90" t="s">
        <v>135</v>
      </c>
      <c r="G45" s="90"/>
      <c r="H45" s="90"/>
      <c r="I45" s="90"/>
      <c r="J45" s="90"/>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7"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16" t="s">
        <v>68</v>
      </c>
      <c r="C1" s="117"/>
      <c r="D1" s="117"/>
      <c r="E1" s="117"/>
      <c r="F1" s="117"/>
      <c r="G1" s="117"/>
      <c r="H1" s="117"/>
      <c r="I1" s="117"/>
      <c r="J1" s="118"/>
      <c r="K1" s="1"/>
    </row>
    <row r="2" spans="1:11" ht="21.75" thickBot="1" x14ac:dyDescent="0.3">
      <c r="A2" s="19"/>
      <c r="B2" s="119" t="s">
        <v>0</v>
      </c>
      <c r="C2" s="120"/>
      <c r="D2" s="119" t="s">
        <v>1</v>
      </c>
      <c r="E2" s="121"/>
      <c r="F2" s="121"/>
      <c r="G2" s="120"/>
      <c r="H2" s="122"/>
      <c r="I2" s="2" t="s">
        <v>2</v>
      </c>
      <c r="J2" s="3" t="s">
        <v>3</v>
      </c>
      <c r="K2" s="1"/>
    </row>
    <row r="3" spans="1:11" ht="21.75" thickBot="1" x14ac:dyDescent="0.3">
      <c r="A3" s="20"/>
      <c r="B3" s="123" t="s">
        <v>4</v>
      </c>
      <c r="C3" s="124"/>
      <c r="D3" s="123"/>
      <c r="E3" s="124"/>
      <c r="F3" s="124"/>
      <c r="G3" s="124"/>
      <c r="H3" s="125"/>
      <c r="I3" s="23"/>
      <c r="J3" s="24"/>
      <c r="K3" s="1"/>
    </row>
    <row r="4" spans="1:11" x14ac:dyDescent="0.25">
      <c r="A4" s="126"/>
      <c r="B4" s="127"/>
      <c r="C4" s="127"/>
      <c r="D4" s="128"/>
      <c r="E4" s="128"/>
      <c r="F4" s="128"/>
      <c r="G4" s="128"/>
      <c r="H4" s="128"/>
      <c r="I4" s="127"/>
      <c r="J4" s="129"/>
      <c r="K4" s="1"/>
    </row>
    <row r="5" spans="1:11" ht="3" customHeight="1" x14ac:dyDescent="0.25">
      <c r="A5" s="130"/>
      <c r="B5" s="131"/>
      <c r="C5" s="131"/>
      <c r="D5" s="131"/>
      <c r="E5" s="131"/>
      <c r="F5" s="131"/>
      <c r="G5" s="131"/>
      <c r="H5" s="131"/>
      <c r="I5" s="131"/>
      <c r="J5" s="132"/>
      <c r="K5" s="1"/>
    </row>
    <row r="6" spans="1:11" ht="15.75" x14ac:dyDescent="0.25">
      <c r="A6" s="79" t="s">
        <v>5</v>
      </c>
      <c r="B6" s="80"/>
      <c r="C6" s="80"/>
      <c r="D6" s="80"/>
      <c r="E6" s="80"/>
      <c r="F6" s="80"/>
      <c r="G6" s="80"/>
      <c r="H6" s="80"/>
      <c r="I6" s="80"/>
      <c r="J6" s="81"/>
      <c r="K6" s="1"/>
    </row>
    <row r="7" spans="1:11" ht="15.75" x14ac:dyDescent="0.25">
      <c r="A7" s="98" t="s">
        <v>6</v>
      </c>
      <c r="B7" s="99"/>
      <c r="C7" s="99"/>
      <c r="D7" s="99"/>
      <c r="E7" s="99"/>
      <c r="F7" s="99"/>
      <c r="G7" s="99"/>
      <c r="H7" s="99"/>
      <c r="I7" s="99"/>
      <c r="J7" s="100"/>
      <c r="K7" s="1"/>
    </row>
    <row r="8" spans="1:11" ht="15" customHeight="1" x14ac:dyDescent="0.25">
      <c r="A8" s="4" t="s">
        <v>7</v>
      </c>
      <c r="B8" s="111" t="s">
        <v>51</v>
      </c>
      <c r="C8" s="112"/>
      <c r="D8" s="112" t="s">
        <v>54</v>
      </c>
      <c r="E8" s="112"/>
      <c r="F8" s="112"/>
      <c r="G8" s="112"/>
      <c r="H8" s="112"/>
      <c r="I8" s="112"/>
      <c r="J8" s="113"/>
      <c r="K8" s="1"/>
    </row>
    <row r="9" spans="1:11" ht="15" customHeight="1" x14ac:dyDescent="0.25">
      <c r="A9" s="21" t="s">
        <v>36</v>
      </c>
      <c r="B9" s="111" t="s">
        <v>52</v>
      </c>
      <c r="C9" s="112"/>
      <c r="D9" s="112" t="s">
        <v>54</v>
      </c>
      <c r="E9" s="112"/>
      <c r="F9" s="112"/>
      <c r="G9" s="112"/>
      <c r="H9" s="112"/>
      <c r="I9" s="112"/>
      <c r="J9" s="113"/>
      <c r="K9" s="1"/>
    </row>
    <row r="10" spans="1:11" ht="15" customHeight="1" x14ac:dyDescent="0.25">
      <c r="A10" s="21" t="s">
        <v>37</v>
      </c>
      <c r="B10" s="111" t="s">
        <v>53</v>
      </c>
      <c r="C10" s="112"/>
      <c r="D10" s="112" t="s">
        <v>55</v>
      </c>
      <c r="E10" s="112"/>
      <c r="F10" s="112"/>
      <c r="G10" s="112"/>
      <c r="H10" s="112"/>
      <c r="I10" s="112"/>
      <c r="J10" s="113"/>
      <c r="K10" s="1"/>
    </row>
    <row r="11" spans="1:11" ht="48" customHeight="1" x14ac:dyDescent="0.25">
      <c r="A11" s="4" t="s">
        <v>8</v>
      </c>
      <c r="B11" s="104" t="s">
        <v>56</v>
      </c>
      <c r="C11" s="104"/>
      <c r="D11" s="104"/>
      <c r="E11" s="104"/>
      <c r="F11" s="104"/>
      <c r="G11" s="104"/>
      <c r="H11" s="104"/>
      <c r="I11" s="104"/>
      <c r="J11" s="105"/>
    </row>
    <row r="12" spans="1:11" ht="39.75" customHeight="1" x14ac:dyDescent="0.25">
      <c r="A12" s="4" t="s">
        <v>9</v>
      </c>
      <c r="B12" s="104" t="s">
        <v>57</v>
      </c>
      <c r="C12" s="104"/>
      <c r="D12" s="104"/>
      <c r="E12" s="104"/>
      <c r="F12" s="104"/>
      <c r="G12" s="104"/>
      <c r="H12" s="104"/>
      <c r="I12" s="104"/>
      <c r="J12" s="105"/>
    </row>
    <row r="13" spans="1:11" ht="15.75" x14ac:dyDescent="0.25">
      <c r="A13" s="79" t="s">
        <v>10</v>
      </c>
      <c r="B13" s="80"/>
      <c r="C13" s="80"/>
      <c r="D13" s="80"/>
      <c r="E13" s="80"/>
      <c r="F13" s="80"/>
      <c r="G13" s="80"/>
      <c r="H13" s="80"/>
      <c r="I13" s="80"/>
      <c r="J13" s="81"/>
    </row>
    <row r="14" spans="1:11" ht="27.75" customHeight="1" x14ac:dyDescent="0.25">
      <c r="A14" s="4" t="s">
        <v>11</v>
      </c>
      <c r="B14" s="22">
        <v>1</v>
      </c>
      <c r="C14" s="114" t="str">
        <f>IFERROR(VLOOKUP(B14,'[1]Validacion datos'!A2:B5,2,FALSE),"")</f>
        <v>DESARROLLO INSTITUCIONAL</v>
      </c>
      <c r="D14" s="114"/>
      <c r="E14" s="114"/>
      <c r="F14" s="114"/>
      <c r="G14" s="114"/>
      <c r="H14" s="114"/>
      <c r="I14" s="114"/>
      <c r="J14" s="114"/>
    </row>
    <row r="15" spans="1:11" ht="26.25" customHeight="1" x14ac:dyDescent="0.25">
      <c r="A15" s="4" t="s">
        <v>12</v>
      </c>
      <c r="B15" s="36">
        <v>1.1000000000000001</v>
      </c>
      <c r="C15" s="115" t="str">
        <f>IFERROR(VLOOKUP(B15,'[1]Validacion datos'!A8:B26,2,FALSE),"")</f>
        <v>Administración pública transparente, eficiente y orientada</v>
      </c>
      <c r="D15" s="115"/>
      <c r="E15" s="115"/>
      <c r="F15" s="115"/>
      <c r="G15" s="115"/>
      <c r="H15" s="115"/>
      <c r="I15" s="115"/>
      <c r="J15" s="115"/>
    </row>
    <row r="16" spans="1:11" ht="40.5" customHeight="1" x14ac:dyDescent="0.25">
      <c r="A16" s="4" t="s">
        <v>13</v>
      </c>
      <c r="B16" s="37" t="s">
        <v>65</v>
      </c>
      <c r="C16" s="11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5"/>
      <c r="E16" s="115"/>
      <c r="F16" s="115"/>
      <c r="G16" s="115"/>
      <c r="H16" s="115"/>
      <c r="I16" s="115"/>
      <c r="J16" s="115"/>
    </row>
    <row r="17" spans="1:15" ht="15.75" x14ac:dyDescent="0.25">
      <c r="A17" s="79" t="s">
        <v>14</v>
      </c>
      <c r="B17" s="80"/>
      <c r="C17" s="80"/>
      <c r="D17" s="80"/>
      <c r="E17" s="80"/>
      <c r="F17" s="80"/>
      <c r="G17" s="80"/>
      <c r="H17" s="80"/>
      <c r="I17" s="80"/>
      <c r="J17" s="81"/>
    </row>
    <row r="18" spans="1:15" ht="29.25" customHeight="1" x14ac:dyDescent="0.25">
      <c r="A18" s="4" t="s">
        <v>15</v>
      </c>
      <c r="B18" s="104" t="s">
        <v>58</v>
      </c>
      <c r="C18" s="104"/>
      <c r="D18" s="104"/>
      <c r="E18" s="104"/>
      <c r="F18" s="104"/>
      <c r="G18" s="104"/>
      <c r="H18" s="104"/>
      <c r="I18" s="104"/>
      <c r="J18" s="105"/>
    </row>
    <row r="19" spans="1:15" ht="61.5" customHeight="1" x14ac:dyDescent="0.25">
      <c r="A19" s="6" t="s">
        <v>16</v>
      </c>
      <c r="B19" s="104" t="s">
        <v>59</v>
      </c>
      <c r="C19" s="104"/>
      <c r="D19" s="104"/>
      <c r="E19" s="104"/>
      <c r="F19" s="104"/>
      <c r="G19" s="104"/>
      <c r="H19" s="104"/>
      <c r="I19" s="104"/>
      <c r="J19" s="105"/>
    </row>
    <row r="20" spans="1:15" ht="34.5" customHeight="1" x14ac:dyDescent="0.25">
      <c r="A20" s="6" t="s">
        <v>17</v>
      </c>
      <c r="B20" s="104" t="s">
        <v>60</v>
      </c>
      <c r="C20" s="104"/>
      <c r="D20" s="104"/>
      <c r="E20" s="104"/>
      <c r="F20" s="104"/>
      <c r="G20" s="104"/>
      <c r="H20" s="104"/>
      <c r="I20" s="104"/>
      <c r="J20" s="105"/>
    </row>
    <row r="21" spans="1:15" ht="54" customHeight="1" x14ac:dyDescent="0.25">
      <c r="A21" s="6" t="s">
        <v>38</v>
      </c>
      <c r="B21" s="104" t="s">
        <v>73</v>
      </c>
      <c r="C21" s="104"/>
      <c r="D21" s="104"/>
      <c r="E21" s="104"/>
      <c r="F21" s="104"/>
      <c r="G21" s="104"/>
      <c r="H21" s="104"/>
      <c r="I21" s="104"/>
      <c r="J21" s="105"/>
      <c r="K21" s="1"/>
    </row>
    <row r="22" spans="1:15" ht="15.75" x14ac:dyDescent="0.25">
      <c r="A22" s="79" t="s">
        <v>18</v>
      </c>
      <c r="B22" s="80"/>
      <c r="C22" s="80"/>
      <c r="D22" s="80"/>
      <c r="E22" s="80"/>
      <c r="F22" s="80"/>
      <c r="G22" s="80"/>
      <c r="H22" s="80"/>
      <c r="I22" s="80"/>
      <c r="J22" s="81"/>
    </row>
    <row r="23" spans="1:15" ht="15.75" x14ac:dyDescent="0.25">
      <c r="A23" s="98" t="s">
        <v>19</v>
      </c>
      <c r="B23" s="99"/>
      <c r="C23" s="99"/>
      <c r="D23" s="99"/>
      <c r="E23" s="99"/>
      <c r="F23" s="99"/>
      <c r="G23" s="99"/>
      <c r="H23" s="99"/>
      <c r="I23" s="99"/>
      <c r="J23" s="100"/>
      <c r="K23" s="1"/>
    </row>
    <row r="24" spans="1:15" ht="15" customHeight="1" x14ac:dyDescent="0.25">
      <c r="A24" s="106" t="s">
        <v>20</v>
      </c>
      <c r="B24" s="107"/>
      <c r="C24" s="108" t="s">
        <v>21</v>
      </c>
      <c r="D24" s="109"/>
      <c r="E24" s="109"/>
      <c r="F24" s="109" t="s">
        <v>22</v>
      </c>
      <c r="G24" s="109"/>
      <c r="H24" s="107"/>
      <c r="I24" s="108" t="s">
        <v>23</v>
      </c>
      <c r="J24" s="110"/>
      <c r="N24" s="30"/>
    </row>
    <row r="25" spans="1:15" x14ac:dyDescent="0.25">
      <c r="A25" s="134">
        <v>490064557</v>
      </c>
      <c r="B25" s="135"/>
      <c r="C25" s="93">
        <v>490064557</v>
      </c>
      <c r="D25" s="94"/>
      <c r="E25" s="95"/>
      <c r="F25" s="93">
        <v>289136002.23999995</v>
      </c>
      <c r="G25" s="94"/>
      <c r="H25" s="95"/>
      <c r="I25" s="96">
        <f>+F25/C25</f>
        <v>0.58999574262212962</v>
      </c>
      <c r="J25" s="97"/>
      <c r="O25" s="31"/>
    </row>
    <row r="26" spans="1:15" ht="15.75" x14ac:dyDescent="0.25">
      <c r="A26" s="98" t="s">
        <v>24</v>
      </c>
      <c r="B26" s="99"/>
      <c r="C26" s="99"/>
      <c r="D26" s="99"/>
      <c r="E26" s="99"/>
      <c r="F26" s="99"/>
      <c r="G26" s="99"/>
      <c r="H26" s="99"/>
      <c r="I26" s="99"/>
      <c r="J26" s="100"/>
      <c r="K26" s="1"/>
      <c r="O26" s="31"/>
    </row>
    <row r="27" spans="1:15" x14ac:dyDescent="0.25">
      <c r="A27" s="27"/>
      <c r="B27" s="28"/>
      <c r="C27" s="101" t="s">
        <v>50</v>
      </c>
      <c r="D27" s="102"/>
      <c r="E27" s="101" t="s">
        <v>48</v>
      </c>
      <c r="F27" s="102"/>
      <c r="G27" s="101" t="s">
        <v>49</v>
      </c>
      <c r="H27" s="101"/>
      <c r="I27" s="101" t="s">
        <v>25</v>
      </c>
      <c r="J27" s="103"/>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t="s">
        <v>66</v>
      </c>
      <c r="F29" s="11">
        <v>19821928</v>
      </c>
      <c r="G29" s="12" t="s">
        <v>66</v>
      </c>
      <c r="H29" s="11">
        <v>11942790.17</v>
      </c>
      <c r="I29" s="13" t="s">
        <v>66</v>
      </c>
      <c r="J29" s="32">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2">
        <f>+Tabla1[[#This Row],[Financiera 
 (F)]]/Tabla1[[#This Row],[Financiera
(D)]]</f>
        <v>0.94589349587244309</v>
      </c>
    </row>
    <row r="31" spans="1:15" ht="15.75" x14ac:dyDescent="0.25">
      <c r="A31" s="79" t="s">
        <v>28</v>
      </c>
      <c r="B31" s="80"/>
      <c r="C31" s="80"/>
      <c r="D31" s="80"/>
      <c r="E31" s="80"/>
      <c r="F31" s="80"/>
      <c r="G31" s="80"/>
      <c r="H31" s="80"/>
      <c r="I31" s="80"/>
      <c r="J31" s="81"/>
    </row>
    <row r="32" spans="1:15" ht="15.75" x14ac:dyDescent="0.25">
      <c r="A32" s="98" t="s">
        <v>29</v>
      </c>
      <c r="B32" s="99"/>
      <c r="C32" s="99"/>
      <c r="D32" s="99"/>
      <c r="E32" s="99"/>
      <c r="F32" s="99"/>
      <c r="G32" s="99"/>
      <c r="H32" s="99"/>
      <c r="I32" s="99"/>
      <c r="J32" s="100"/>
      <c r="K32" s="1"/>
    </row>
    <row r="33" spans="1:11" x14ac:dyDescent="0.25">
      <c r="A33" s="17" t="s">
        <v>30</v>
      </c>
      <c r="B33" s="75" t="s">
        <v>78</v>
      </c>
      <c r="C33" s="75"/>
      <c r="D33" s="75"/>
      <c r="E33" s="75"/>
      <c r="F33" s="75"/>
      <c r="G33" s="75"/>
      <c r="H33" s="75"/>
      <c r="I33" s="75"/>
      <c r="J33" s="76"/>
    </row>
    <row r="34" spans="1:11" ht="33" customHeight="1" x14ac:dyDescent="0.25">
      <c r="A34" s="17" t="s">
        <v>31</v>
      </c>
      <c r="B34" s="75" t="s">
        <v>63</v>
      </c>
      <c r="C34" s="75"/>
      <c r="D34" s="75"/>
      <c r="E34" s="75"/>
      <c r="F34" s="75"/>
      <c r="G34" s="75"/>
      <c r="H34" s="75"/>
      <c r="I34" s="75"/>
      <c r="J34" s="76"/>
    </row>
    <row r="35" spans="1:11" ht="85.5" customHeight="1" x14ac:dyDescent="0.25">
      <c r="A35" s="17" t="s">
        <v>32</v>
      </c>
      <c r="B35" s="77" t="s">
        <v>74</v>
      </c>
      <c r="C35" s="77"/>
      <c r="D35" s="77"/>
      <c r="E35" s="77"/>
      <c r="F35" s="77"/>
      <c r="G35" s="77"/>
      <c r="H35" s="77"/>
      <c r="I35" s="77"/>
      <c r="J35" s="78"/>
    </row>
    <row r="36" spans="1:11" ht="30" x14ac:dyDescent="0.25">
      <c r="A36" s="17" t="s">
        <v>33</v>
      </c>
      <c r="B36" s="77" t="s">
        <v>76</v>
      </c>
      <c r="C36" s="77"/>
      <c r="D36" s="77"/>
      <c r="E36" s="77"/>
      <c r="F36" s="77"/>
      <c r="G36" s="77"/>
      <c r="H36" s="77"/>
      <c r="I36" s="77"/>
      <c r="J36" s="78"/>
    </row>
    <row r="37" spans="1:11" x14ac:dyDescent="0.25">
      <c r="A37" s="17" t="s">
        <v>30</v>
      </c>
      <c r="B37" s="75" t="s">
        <v>72</v>
      </c>
      <c r="C37" s="75"/>
      <c r="D37" s="75"/>
      <c r="E37" s="75"/>
      <c r="F37" s="75"/>
      <c r="G37" s="75"/>
      <c r="H37" s="75"/>
      <c r="I37" s="75"/>
      <c r="J37" s="76"/>
    </row>
    <row r="38" spans="1:11" ht="45.75" customHeight="1" x14ac:dyDescent="0.25">
      <c r="A38" s="17" t="s">
        <v>31</v>
      </c>
      <c r="B38" s="75" t="s">
        <v>64</v>
      </c>
      <c r="C38" s="75"/>
      <c r="D38" s="75"/>
      <c r="E38" s="75"/>
      <c r="F38" s="75"/>
      <c r="G38" s="75"/>
      <c r="H38" s="75"/>
      <c r="I38" s="75"/>
      <c r="J38" s="76"/>
    </row>
    <row r="39" spans="1:11" ht="85.5" customHeight="1" x14ac:dyDescent="0.25">
      <c r="A39" s="17" t="s">
        <v>32</v>
      </c>
      <c r="B39" s="77" t="s">
        <v>75</v>
      </c>
      <c r="C39" s="77"/>
      <c r="D39" s="77"/>
      <c r="E39" s="77"/>
      <c r="F39" s="77"/>
      <c r="G39" s="77"/>
      <c r="H39" s="77"/>
      <c r="I39" s="77"/>
      <c r="J39" s="78"/>
    </row>
    <row r="40" spans="1:11" ht="30" x14ac:dyDescent="0.25">
      <c r="A40" s="17" t="s">
        <v>33</v>
      </c>
      <c r="B40" s="77" t="s">
        <v>87</v>
      </c>
      <c r="C40" s="77"/>
      <c r="D40" s="77"/>
      <c r="E40" s="77"/>
      <c r="F40" s="77"/>
      <c r="G40" s="77"/>
      <c r="H40" s="77"/>
      <c r="I40" s="77"/>
      <c r="J40" s="78"/>
    </row>
    <row r="41" spans="1:11" ht="15.75" x14ac:dyDescent="0.25">
      <c r="A41" s="79" t="s">
        <v>34</v>
      </c>
      <c r="B41" s="80"/>
      <c r="C41" s="80"/>
      <c r="D41" s="80"/>
      <c r="E41" s="80"/>
      <c r="F41" s="80"/>
      <c r="G41" s="80"/>
      <c r="H41" s="80"/>
      <c r="I41" s="80"/>
      <c r="J41" s="81"/>
    </row>
    <row r="42" spans="1:11" ht="15.75" x14ac:dyDescent="0.25">
      <c r="A42" s="82" t="s">
        <v>35</v>
      </c>
      <c r="B42" s="83"/>
      <c r="C42" s="83"/>
      <c r="D42" s="83"/>
      <c r="E42" s="83"/>
      <c r="F42" s="83"/>
      <c r="G42" s="83"/>
      <c r="H42" s="83"/>
      <c r="I42" s="83"/>
      <c r="J42" s="84"/>
      <c r="K42" s="1"/>
    </row>
    <row r="43" spans="1:11" ht="36" customHeight="1" x14ac:dyDescent="0.25">
      <c r="A43" s="86" t="s">
        <v>86</v>
      </c>
      <c r="B43" s="87"/>
      <c r="C43" s="87"/>
      <c r="D43" s="87"/>
      <c r="E43" s="88"/>
      <c r="F43" s="70"/>
      <c r="G43" s="70"/>
      <c r="H43" s="70"/>
      <c r="I43" s="70"/>
      <c r="J43" s="70"/>
    </row>
    <row r="44" spans="1:11" ht="27.75" customHeight="1" x14ac:dyDescent="0.25">
      <c r="A44" s="29"/>
      <c r="B44" s="29"/>
      <c r="C44" s="29"/>
      <c r="D44" s="29"/>
      <c r="E44" s="29"/>
      <c r="F44" s="89" t="s">
        <v>136</v>
      </c>
      <c r="G44" s="89"/>
      <c r="H44" s="89"/>
      <c r="I44" s="89"/>
      <c r="J44" s="89"/>
    </row>
    <row r="45" spans="1:11" ht="30.75" customHeight="1" x14ac:dyDescent="0.25">
      <c r="A45" s="85" t="s">
        <v>41</v>
      </c>
      <c r="B45" s="85"/>
      <c r="C45" s="85"/>
      <c r="D45" s="85"/>
      <c r="E45" s="65"/>
      <c r="F45" s="90" t="s">
        <v>135</v>
      </c>
      <c r="G45" s="90"/>
      <c r="H45" s="90"/>
      <c r="I45" s="90"/>
      <c r="J45" s="90"/>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6"/>
  <sheetViews>
    <sheetView view="pageBreakPreview" topLeftCell="A30"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16" t="s">
        <v>91</v>
      </c>
      <c r="C1" s="117"/>
      <c r="D1" s="117"/>
      <c r="E1" s="117"/>
      <c r="F1" s="117"/>
      <c r="G1" s="117"/>
      <c r="H1" s="117"/>
      <c r="I1" s="117"/>
      <c r="J1" s="118"/>
      <c r="K1" s="1"/>
    </row>
    <row r="2" spans="1:11" ht="21.75" thickBot="1" x14ac:dyDescent="0.3">
      <c r="A2" s="19"/>
      <c r="B2" s="119" t="s">
        <v>0</v>
      </c>
      <c r="C2" s="120"/>
      <c r="D2" s="119" t="s">
        <v>1</v>
      </c>
      <c r="E2" s="121"/>
      <c r="F2" s="121"/>
      <c r="G2" s="120"/>
      <c r="H2" s="122"/>
      <c r="I2" s="2" t="s">
        <v>2</v>
      </c>
      <c r="J2" s="3" t="s">
        <v>3</v>
      </c>
      <c r="K2" s="1"/>
    </row>
    <row r="3" spans="1:11" ht="21.75" thickBot="1" x14ac:dyDescent="0.3">
      <c r="A3" s="20"/>
      <c r="B3" s="123" t="s">
        <v>4</v>
      </c>
      <c r="C3" s="124"/>
      <c r="D3" s="123"/>
      <c r="E3" s="124"/>
      <c r="F3" s="124"/>
      <c r="G3" s="124"/>
      <c r="H3" s="125"/>
      <c r="I3" s="23"/>
      <c r="J3" s="24"/>
      <c r="K3" s="1"/>
    </row>
    <row r="4" spans="1:11" x14ac:dyDescent="0.25">
      <c r="A4" s="126"/>
      <c r="B4" s="127"/>
      <c r="C4" s="127"/>
      <c r="D4" s="128"/>
      <c r="E4" s="128"/>
      <c r="F4" s="128"/>
      <c r="G4" s="128"/>
      <c r="H4" s="128"/>
      <c r="I4" s="127"/>
      <c r="J4" s="129"/>
      <c r="K4" s="1"/>
    </row>
    <row r="5" spans="1:11" ht="3" customHeight="1" x14ac:dyDescent="0.25">
      <c r="A5" s="130"/>
      <c r="B5" s="131"/>
      <c r="C5" s="131"/>
      <c r="D5" s="131"/>
      <c r="E5" s="131"/>
      <c r="F5" s="131"/>
      <c r="G5" s="131"/>
      <c r="H5" s="131"/>
      <c r="I5" s="131"/>
      <c r="J5" s="132"/>
      <c r="K5" s="1"/>
    </row>
    <row r="6" spans="1:11" ht="15.75" x14ac:dyDescent="0.25">
      <c r="A6" s="79" t="s">
        <v>90</v>
      </c>
      <c r="B6" s="80"/>
      <c r="C6" s="80"/>
      <c r="D6" s="80"/>
      <c r="E6" s="80"/>
      <c r="F6" s="80"/>
      <c r="G6" s="80"/>
      <c r="H6" s="80"/>
      <c r="I6" s="80"/>
      <c r="J6" s="81"/>
      <c r="K6" s="1"/>
    </row>
    <row r="7" spans="1:11" ht="15.75" x14ac:dyDescent="0.25">
      <c r="A7" s="98" t="s">
        <v>6</v>
      </c>
      <c r="B7" s="99"/>
      <c r="C7" s="99"/>
      <c r="D7" s="99"/>
      <c r="E7" s="99"/>
      <c r="F7" s="99"/>
      <c r="G7" s="99"/>
      <c r="H7" s="99"/>
      <c r="I7" s="99"/>
      <c r="J7" s="100"/>
      <c r="K7" s="1"/>
    </row>
    <row r="8" spans="1:11" ht="15" customHeight="1" x14ac:dyDescent="0.25">
      <c r="A8" s="4" t="s">
        <v>7</v>
      </c>
      <c r="B8" s="111" t="s">
        <v>51</v>
      </c>
      <c r="C8" s="112"/>
      <c r="D8" s="112" t="s">
        <v>54</v>
      </c>
      <c r="E8" s="112"/>
      <c r="F8" s="112"/>
      <c r="G8" s="112"/>
      <c r="H8" s="112"/>
      <c r="I8" s="112"/>
      <c r="J8" s="113"/>
      <c r="K8" s="1"/>
    </row>
    <row r="9" spans="1:11" ht="15" customHeight="1" x14ac:dyDescent="0.25">
      <c r="A9" s="21" t="s">
        <v>36</v>
      </c>
      <c r="B9" s="111" t="s">
        <v>52</v>
      </c>
      <c r="C9" s="112"/>
      <c r="D9" s="112" t="s">
        <v>54</v>
      </c>
      <c r="E9" s="112"/>
      <c r="F9" s="112"/>
      <c r="G9" s="112"/>
      <c r="H9" s="112"/>
      <c r="I9" s="112"/>
      <c r="J9" s="113"/>
      <c r="K9" s="1"/>
    </row>
    <row r="10" spans="1:11" ht="15" customHeight="1" x14ac:dyDescent="0.25">
      <c r="A10" s="21" t="s">
        <v>37</v>
      </c>
      <c r="B10" s="111" t="s">
        <v>53</v>
      </c>
      <c r="C10" s="112"/>
      <c r="D10" s="112" t="s">
        <v>55</v>
      </c>
      <c r="E10" s="112"/>
      <c r="F10" s="112"/>
      <c r="G10" s="112"/>
      <c r="H10" s="112"/>
      <c r="I10" s="112"/>
      <c r="J10" s="113"/>
      <c r="K10" s="1"/>
    </row>
    <row r="11" spans="1:11" ht="48" customHeight="1" x14ac:dyDescent="0.25">
      <c r="A11" s="4" t="s">
        <v>8</v>
      </c>
      <c r="B11" s="104" t="s">
        <v>56</v>
      </c>
      <c r="C11" s="104"/>
      <c r="D11" s="104"/>
      <c r="E11" s="104"/>
      <c r="F11" s="104"/>
      <c r="G11" s="104"/>
      <c r="H11" s="104"/>
      <c r="I11" s="104"/>
      <c r="J11" s="105"/>
    </row>
    <row r="12" spans="1:11" ht="39.75" customHeight="1" x14ac:dyDescent="0.25">
      <c r="A12" s="4" t="s">
        <v>9</v>
      </c>
      <c r="B12" s="104" t="s">
        <v>57</v>
      </c>
      <c r="C12" s="104"/>
      <c r="D12" s="104"/>
      <c r="E12" s="104"/>
      <c r="F12" s="104"/>
      <c r="G12" s="104"/>
      <c r="H12" s="104"/>
      <c r="I12" s="104"/>
      <c r="J12" s="105"/>
    </row>
    <row r="13" spans="1:11" ht="15.75" x14ac:dyDescent="0.25">
      <c r="A13" s="79" t="s">
        <v>10</v>
      </c>
      <c r="B13" s="80"/>
      <c r="C13" s="80"/>
      <c r="D13" s="80"/>
      <c r="E13" s="80"/>
      <c r="F13" s="80"/>
      <c r="G13" s="80"/>
      <c r="H13" s="80"/>
      <c r="I13" s="80"/>
      <c r="J13" s="81"/>
    </row>
    <row r="14" spans="1:11" ht="27.75" customHeight="1" x14ac:dyDescent="0.25">
      <c r="A14" s="4" t="s">
        <v>11</v>
      </c>
      <c r="B14" s="22">
        <v>1</v>
      </c>
      <c r="C14" s="114" t="str">
        <f>IFERROR(VLOOKUP(B14,'[1]Validacion datos'!A2:B5,2,FALSE),"")</f>
        <v>DESARROLLO INSTITUCIONAL</v>
      </c>
      <c r="D14" s="114"/>
      <c r="E14" s="114"/>
      <c r="F14" s="114"/>
      <c r="G14" s="114"/>
      <c r="H14" s="114"/>
      <c r="I14" s="114"/>
      <c r="J14" s="114"/>
    </row>
    <row r="15" spans="1:11" ht="26.25" customHeight="1" x14ac:dyDescent="0.25">
      <c r="A15" s="4" t="s">
        <v>12</v>
      </c>
      <c r="B15" s="36">
        <v>1.1000000000000001</v>
      </c>
      <c r="C15" s="115" t="str">
        <f>IFERROR(VLOOKUP(B15,'[1]Validacion datos'!A8:B26,2,FALSE),"")</f>
        <v>Administración pública transparente, eficiente y orientada</v>
      </c>
      <c r="D15" s="115"/>
      <c r="E15" s="115"/>
      <c r="F15" s="115"/>
      <c r="G15" s="115"/>
      <c r="H15" s="115"/>
      <c r="I15" s="115"/>
      <c r="J15" s="115"/>
    </row>
    <row r="16" spans="1:11" ht="40.5" customHeight="1" x14ac:dyDescent="0.25">
      <c r="A16" s="4" t="s">
        <v>13</v>
      </c>
      <c r="B16" s="37" t="s">
        <v>65</v>
      </c>
      <c r="C16" s="11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5"/>
      <c r="E16" s="115"/>
      <c r="F16" s="115"/>
      <c r="G16" s="115"/>
      <c r="H16" s="115"/>
      <c r="I16" s="115"/>
      <c r="J16" s="115"/>
    </row>
    <row r="17" spans="1:15" ht="15.75" x14ac:dyDescent="0.25">
      <c r="A17" s="79" t="s">
        <v>14</v>
      </c>
      <c r="B17" s="80"/>
      <c r="C17" s="80"/>
      <c r="D17" s="80"/>
      <c r="E17" s="80"/>
      <c r="F17" s="80"/>
      <c r="G17" s="80"/>
      <c r="H17" s="80"/>
      <c r="I17" s="80"/>
      <c r="J17" s="81"/>
    </row>
    <row r="18" spans="1:15" ht="29.25" customHeight="1" x14ac:dyDescent="0.25">
      <c r="A18" s="4" t="s">
        <v>15</v>
      </c>
      <c r="B18" s="104" t="s">
        <v>58</v>
      </c>
      <c r="C18" s="104"/>
      <c r="D18" s="104"/>
      <c r="E18" s="104"/>
      <c r="F18" s="104"/>
      <c r="G18" s="104"/>
      <c r="H18" s="104"/>
      <c r="I18" s="104"/>
      <c r="J18" s="105"/>
    </row>
    <row r="19" spans="1:15" ht="61.5" customHeight="1" x14ac:dyDescent="0.25">
      <c r="A19" s="6" t="s">
        <v>16</v>
      </c>
      <c r="B19" s="104" t="s">
        <v>59</v>
      </c>
      <c r="C19" s="104"/>
      <c r="D19" s="104"/>
      <c r="E19" s="104"/>
      <c r="F19" s="104"/>
      <c r="G19" s="104"/>
      <c r="H19" s="104"/>
      <c r="I19" s="104"/>
      <c r="J19" s="105"/>
    </row>
    <row r="20" spans="1:15" ht="34.5" customHeight="1" x14ac:dyDescent="0.25">
      <c r="A20" s="6" t="s">
        <v>17</v>
      </c>
      <c r="B20" s="104" t="s">
        <v>60</v>
      </c>
      <c r="C20" s="104"/>
      <c r="D20" s="104"/>
      <c r="E20" s="104"/>
      <c r="F20" s="104"/>
      <c r="G20" s="104"/>
      <c r="H20" s="104"/>
      <c r="I20" s="104"/>
      <c r="J20" s="105"/>
    </row>
    <row r="21" spans="1:15" ht="54" customHeight="1" x14ac:dyDescent="0.25">
      <c r="A21" s="6" t="s">
        <v>38</v>
      </c>
      <c r="B21" s="104" t="s">
        <v>154</v>
      </c>
      <c r="C21" s="104"/>
      <c r="D21" s="104"/>
      <c r="E21" s="104"/>
      <c r="F21" s="104"/>
      <c r="G21" s="104"/>
      <c r="H21" s="104"/>
      <c r="I21" s="104"/>
      <c r="J21" s="105"/>
      <c r="K21" s="1"/>
    </row>
    <row r="22" spans="1:15" ht="15.75" x14ac:dyDescent="0.25">
      <c r="A22" s="79" t="s">
        <v>18</v>
      </c>
      <c r="B22" s="80"/>
      <c r="C22" s="80"/>
      <c r="D22" s="80"/>
      <c r="E22" s="80"/>
      <c r="F22" s="80"/>
      <c r="G22" s="80"/>
      <c r="H22" s="80"/>
      <c r="I22" s="80"/>
      <c r="J22" s="81"/>
    </row>
    <row r="23" spans="1:15" ht="15.75" x14ac:dyDescent="0.25">
      <c r="A23" s="98" t="s">
        <v>19</v>
      </c>
      <c r="B23" s="99"/>
      <c r="C23" s="99"/>
      <c r="D23" s="99"/>
      <c r="E23" s="99"/>
      <c r="F23" s="99"/>
      <c r="G23" s="99"/>
      <c r="H23" s="99"/>
      <c r="I23" s="99"/>
      <c r="J23" s="100"/>
      <c r="K23" s="1"/>
    </row>
    <row r="24" spans="1:15" ht="15" customHeight="1" x14ac:dyDescent="0.25">
      <c r="A24" s="106" t="s">
        <v>20</v>
      </c>
      <c r="B24" s="107"/>
      <c r="C24" s="108" t="s">
        <v>21</v>
      </c>
      <c r="D24" s="109"/>
      <c r="E24" s="109"/>
      <c r="F24" s="109" t="s">
        <v>22</v>
      </c>
      <c r="G24" s="109"/>
      <c r="H24" s="107"/>
      <c r="I24" s="108" t="s">
        <v>23</v>
      </c>
      <c r="J24" s="110"/>
      <c r="N24" s="30"/>
    </row>
    <row r="25" spans="1:15" x14ac:dyDescent="0.25">
      <c r="A25" s="134">
        <v>490064557</v>
      </c>
      <c r="B25" s="135"/>
      <c r="C25" s="93">
        <v>540255843.69000006</v>
      </c>
      <c r="D25" s="94"/>
      <c r="E25" s="95"/>
      <c r="F25" s="93">
        <v>504051376.27999997</v>
      </c>
      <c r="G25" s="94"/>
      <c r="H25" s="95"/>
      <c r="I25" s="96">
        <f>+F25/C25</f>
        <v>0.932986439974957</v>
      </c>
      <c r="J25" s="97"/>
      <c r="O25" s="31"/>
    </row>
    <row r="26" spans="1:15" ht="15.75" x14ac:dyDescent="0.25">
      <c r="A26" s="98" t="s">
        <v>24</v>
      </c>
      <c r="B26" s="99"/>
      <c r="C26" s="99"/>
      <c r="D26" s="99"/>
      <c r="E26" s="99"/>
      <c r="F26" s="99"/>
      <c r="G26" s="99"/>
      <c r="H26" s="99"/>
      <c r="I26" s="99"/>
      <c r="J26" s="100"/>
      <c r="K26" s="1"/>
      <c r="O26" s="31"/>
    </row>
    <row r="27" spans="1:15" x14ac:dyDescent="0.25">
      <c r="A27" s="27"/>
      <c r="B27" s="28"/>
      <c r="C27" s="101" t="s">
        <v>50</v>
      </c>
      <c r="D27" s="102"/>
      <c r="E27" s="101" t="s">
        <v>48</v>
      </c>
      <c r="F27" s="102"/>
      <c r="G27" s="101" t="s">
        <v>49</v>
      </c>
      <c r="H27" s="101"/>
      <c r="I27" s="101" t="s">
        <v>25</v>
      </c>
      <c r="J27" s="103"/>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v>0.19</v>
      </c>
      <c r="F29" s="40">
        <v>19821928</v>
      </c>
      <c r="G29" s="33">
        <v>0.19</v>
      </c>
      <c r="H29" s="40">
        <v>29227727.239999998</v>
      </c>
      <c r="I29" s="13">
        <f>Tabla15[[#This Row],[Física 
(E)]]/Tabla15[[#This Row],[Física
(C)]]</f>
        <v>1</v>
      </c>
      <c r="J29" s="32">
        <f>Tabla15[[#This Row],[Financiera 
 (F)]]/Tabla15[[#This Row],[Financiera
(D)]]</f>
        <v>1.4745148524401863</v>
      </c>
    </row>
    <row r="30" spans="1:15" ht="49.5" customHeight="1" x14ac:dyDescent="0.25">
      <c r="A30" s="14" t="s">
        <v>72</v>
      </c>
      <c r="B30" s="14" t="s">
        <v>62</v>
      </c>
      <c r="C30" s="10">
        <v>486</v>
      </c>
      <c r="D30" s="11">
        <v>165971755.93000001</v>
      </c>
      <c r="E30" s="26" t="s">
        <v>66</v>
      </c>
      <c r="F30" s="41">
        <v>30990367</v>
      </c>
      <c r="G30" s="16" t="s">
        <v>66</v>
      </c>
      <c r="H30" s="11">
        <v>78465896.180000007</v>
      </c>
      <c r="I30" s="13" t="s">
        <v>66</v>
      </c>
      <c r="J30" s="32">
        <f>Tabla15[[#This Row],[Financiera 
 (F)]]/Tabla15[[#This Row],[Financiera
(D)]]</f>
        <v>2.5319447226939911</v>
      </c>
    </row>
    <row r="31" spans="1:15" ht="15.75" x14ac:dyDescent="0.25">
      <c r="A31" s="79" t="s">
        <v>28</v>
      </c>
      <c r="B31" s="80"/>
      <c r="C31" s="80"/>
      <c r="D31" s="80"/>
      <c r="E31" s="80"/>
      <c r="F31" s="80"/>
      <c r="G31" s="80"/>
      <c r="H31" s="80"/>
      <c r="I31" s="80"/>
      <c r="J31" s="81"/>
    </row>
    <row r="32" spans="1:15" ht="15.75" x14ac:dyDescent="0.25">
      <c r="A32" s="98" t="s">
        <v>29</v>
      </c>
      <c r="B32" s="99"/>
      <c r="C32" s="99"/>
      <c r="D32" s="99"/>
      <c r="E32" s="99"/>
      <c r="F32" s="99"/>
      <c r="G32" s="99"/>
      <c r="H32" s="99"/>
      <c r="I32" s="99"/>
      <c r="J32" s="100"/>
      <c r="K32" s="1"/>
    </row>
    <row r="33" spans="1:12" x14ac:dyDescent="0.25">
      <c r="A33" s="17" t="s">
        <v>30</v>
      </c>
      <c r="B33" s="75" t="s">
        <v>89</v>
      </c>
      <c r="C33" s="75"/>
      <c r="D33" s="75"/>
      <c r="E33" s="75"/>
      <c r="F33" s="75"/>
      <c r="G33" s="75"/>
      <c r="H33" s="75"/>
      <c r="I33" s="75"/>
      <c r="J33" s="76"/>
    </row>
    <row r="34" spans="1:12" ht="33" customHeight="1" x14ac:dyDescent="0.25">
      <c r="A34" s="17" t="s">
        <v>31</v>
      </c>
      <c r="B34" s="75" t="s">
        <v>63</v>
      </c>
      <c r="C34" s="75"/>
      <c r="D34" s="75"/>
      <c r="E34" s="75"/>
      <c r="F34" s="75"/>
      <c r="G34" s="75"/>
      <c r="H34" s="75"/>
      <c r="I34" s="75"/>
      <c r="J34" s="76"/>
    </row>
    <row r="35" spans="1:12" ht="409.5" customHeight="1" x14ac:dyDescent="0.25">
      <c r="A35" s="17" t="s">
        <v>145</v>
      </c>
      <c r="B35" s="143" t="s">
        <v>148</v>
      </c>
      <c r="C35" s="143"/>
      <c r="D35" s="143"/>
      <c r="E35" s="143"/>
      <c r="F35" s="143"/>
      <c r="G35" s="143"/>
      <c r="H35" s="143"/>
      <c r="I35" s="143"/>
      <c r="J35" s="144"/>
    </row>
    <row r="36" spans="1:12" ht="171" customHeight="1" x14ac:dyDescent="0.25">
      <c r="A36" s="17" t="s">
        <v>146</v>
      </c>
      <c r="B36" s="145" t="s">
        <v>147</v>
      </c>
      <c r="C36" s="145"/>
      <c r="D36" s="145"/>
      <c r="E36" s="145"/>
      <c r="F36" s="145"/>
      <c r="G36" s="145"/>
      <c r="H36" s="145"/>
      <c r="I36" s="145"/>
      <c r="J36" s="146"/>
    </row>
    <row r="37" spans="1:12" ht="30" x14ac:dyDescent="0.25">
      <c r="A37" s="71" t="s">
        <v>33</v>
      </c>
      <c r="B37" s="137" t="s">
        <v>149</v>
      </c>
      <c r="C37" s="137"/>
      <c r="D37" s="137"/>
      <c r="E37" s="137"/>
      <c r="F37" s="137"/>
      <c r="G37" s="137"/>
      <c r="H37" s="137"/>
      <c r="I37" s="137"/>
      <c r="J37" s="138"/>
    </row>
    <row r="38" spans="1:12" x14ac:dyDescent="0.25">
      <c r="A38" s="17" t="s">
        <v>30</v>
      </c>
      <c r="B38" s="75" t="s">
        <v>72</v>
      </c>
      <c r="C38" s="75"/>
      <c r="D38" s="75"/>
      <c r="E38" s="75"/>
      <c r="F38" s="75"/>
      <c r="G38" s="75"/>
      <c r="H38" s="75"/>
      <c r="I38" s="75"/>
      <c r="J38" s="76"/>
    </row>
    <row r="39" spans="1:12" ht="45.75" customHeight="1" x14ac:dyDescent="0.25">
      <c r="A39" s="17" t="s">
        <v>31</v>
      </c>
      <c r="B39" s="75" t="s">
        <v>64</v>
      </c>
      <c r="C39" s="75"/>
      <c r="D39" s="75"/>
      <c r="E39" s="75"/>
      <c r="F39" s="75"/>
      <c r="G39" s="75"/>
      <c r="H39" s="75"/>
      <c r="I39" s="75"/>
      <c r="J39" s="76"/>
    </row>
    <row r="40" spans="1:12" ht="85.5" customHeight="1" x14ac:dyDescent="0.25">
      <c r="A40" s="17" t="s">
        <v>32</v>
      </c>
      <c r="B40" s="137" t="s">
        <v>150</v>
      </c>
      <c r="C40" s="137"/>
      <c r="D40" s="137"/>
      <c r="E40" s="137"/>
      <c r="F40" s="137"/>
      <c r="G40" s="137"/>
      <c r="H40" s="137"/>
      <c r="I40" s="137"/>
      <c r="J40" s="138"/>
    </row>
    <row r="41" spans="1:12" ht="30" x14ac:dyDescent="0.25">
      <c r="A41" s="71" t="s">
        <v>33</v>
      </c>
      <c r="B41" s="137" t="s">
        <v>149</v>
      </c>
      <c r="C41" s="137"/>
      <c r="D41" s="137"/>
      <c r="E41" s="137"/>
      <c r="F41" s="137"/>
      <c r="G41" s="137"/>
      <c r="H41" s="137"/>
      <c r="I41" s="137"/>
      <c r="J41" s="138"/>
    </row>
    <row r="42" spans="1:12" ht="15.75" x14ac:dyDescent="0.25">
      <c r="A42" s="79" t="s">
        <v>34</v>
      </c>
      <c r="B42" s="80"/>
      <c r="C42" s="80"/>
      <c r="D42" s="80"/>
      <c r="E42" s="80"/>
      <c r="F42" s="80"/>
      <c r="G42" s="80"/>
      <c r="H42" s="80"/>
      <c r="I42" s="80"/>
      <c r="J42" s="81"/>
    </row>
    <row r="43" spans="1:12" ht="15.75" x14ac:dyDescent="0.25">
      <c r="A43" s="82" t="s">
        <v>35</v>
      </c>
      <c r="B43" s="83"/>
      <c r="C43" s="83"/>
      <c r="D43" s="83"/>
      <c r="E43" s="83"/>
      <c r="F43" s="83"/>
      <c r="G43" s="83"/>
      <c r="H43" s="83"/>
      <c r="I43" s="83"/>
      <c r="J43" s="84"/>
      <c r="K43" s="1"/>
    </row>
    <row r="44" spans="1:12" ht="36" customHeight="1" x14ac:dyDescent="0.25">
      <c r="A44" s="147" t="s">
        <v>85</v>
      </c>
      <c r="B44" s="147"/>
      <c r="C44" s="147"/>
      <c r="D44" s="147"/>
      <c r="E44" s="147"/>
      <c r="F44" s="147"/>
      <c r="G44" s="147"/>
      <c r="H44" s="147"/>
      <c r="I44" s="147"/>
      <c r="J44" s="147"/>
    </row>
    <row r="45" spans="1:12" ht="27.75" customHeight="1" x14ac:dyDescent="0.25">
      <c r="A45" s="29"/>
      <c r="B45" s="29"/>
      <c r="C45" s="29"/>
      <c r="D45" s="29"/>
      <c r="E45" s="29"/>
      <c r="F45" s="89" t="s">
        <v>136</v>
      </c>
      <c r="G45" s="89"/>
      <c r="H45" s="89"/>
      <c r="I45" s="89"/>
      <c r="J45" s="89"/>
      <c r="K45" s="66"/>
      <c r="L45" s="66"/>
    </row>
    <row r="46" spans="1:12" ht="30.75" customHeight="1" x14ac:dyDescent="0.25">
      <c r="A46" s="85" t="s">
        <v>41</v>
      </c>
      <c r="B46" s="85"/>
      <c r="C46" s="85"/>
      <c r="D46" s="85"/>
      <c r="E46" s="65"/>
      <c r="F46" s="90" t="s">
        <v>135</v>
      </c>
      <c r="G46" s="90"/>
      <c r="H46" s="90"/>
      <c r="I46" s="90"/>
      <c r="J46" s="90"/>
      <c r="K46" s="66"/>
      <c r="L46" s="66"/>
    </row>
  </sheetData>
  <mergeCells count="58">
    <mergeCell ref="A46:D46"/>
    <mergeCell ref="F45:J45"/>
    <mergeCell ref="F46:J46"/>
    <mergeCell ref="A44:J44"/>
    <mergeCell ref="B38:J38"/>
    <mergeCell ref="B39:J39"/>
    <mergeCell ref="B40:J40"/>
    <mergeCell ref="B41:J41"/>
    <mergeCell ref="A42:J42"/>
    <mergeCell ref="A43:J43"/>
    <mergeCell ref="B37:J37"/>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36:J36"/>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xWindow="697" yWindow="64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3:J33 B38:J38" xr:uid="{00000000-0002-0000-0400-000003000000}"/>
    <dataValidation allowBlank="1" showInputMessage="1" showErrorMessage="1" prompt="¿En qué consiste el producto? su objetivo" sqref="B34:J34 B39:J39" xr:uid="{00000000-0002-0000-0400-000004000000}"/>
    <dataValidation allowBlank="1" showInputMessage="1" showErrorMessage="1" prompt="1. Describir lo plasmado en el presupuesto_x000a_2. Describir lo alcanzado en términos financieros y de producción " sqref="B40:J40 B35:B36 C35:J35" xr:uid="{00000000-0002-0000-0400-000005000000}"/>
    <dataValidation allowBlank="1" showInputMessage="1" showErrorMessage="1" prompt="De existir desvío, explicar razones." sqref="B41:J41 B37:J37" xr:uid="{00000000-0002-0000-0400-000006000000}"/>
    <dataValidation allowBlank="1" showInputMessage="1" showErrorMessage="1" prompt="Oportunidades de mejora identificadas" sqref="A44:E45 F44:J44" xr:uid="{00000000-0002-0000-0400-000007000000}"/>
    <dataValidation allowBlank="1" showInputMessage="1" showErrorMessage="1" prompt="Presupuesto del programa" sqref="A25:C25 F25" xr:uid="{00000000-0002-0000-0400-000008000000}"/>
    <dataValidation allowBlank="1" showInputMessage="1" showErrorMessage="1" prompt="¿En qué consiste el programa?" sqref="B19:J19" xr:uid="{00000000-0002-0000-0400-000009000000}"/>
    <dataValidation allowBlank="1" showInputMessage="1" showErrorMessage="1" prompt="Nombre de cada producto" sqref="A28:A30" xr:uid="{00000000-0002-0000-0400-00000A000000}"/>
    <dataValidation allowBlank="1" showInputMessage="1" showErrorMessage="1" prompt="Nombre del indicador" sqref="B28" xr:uid="{00000000-0002-0000-0400-00000B000000}"/>
    <dataValidation allowBlank="1" showInputMessage="1" showErrorMessage="1" prompt="Meta anual del indicador" sqref="E28 C28:C29" xr:uid="{00000000-0002-0000-0400-00000C000000}"/>
    <dataValidation allowBlank="1" showInputMessage="1" showErrorMessage="1" prompt="Monto presupuestado para el producto" sqref="F28:F30 D28:D29 E29:E30" xr:uid="{00000000-0002-0000-0400-00000D000000}"/>
    <dataValidation allowBlank="1" showInputMessage="1" showErrorMessage="1" prompt="Meta alcanzada en el trimestre" sqref="G28:G30" xr:uid="{00000000-0002-0000-0400-00000E000000}"/>
    <dataValidation allowBlank="1" showInputMessage="1" showErrorMessage="1" prompt="Monto ejecutado en el trimestre" sqref="H28 H30" xr:uid="{00000000-0002-0000-0400-00000F000000}"/>
  </dataValidations>
  <pageMargins left="0.25" right="0.25" top="0.75" bottom="0.75" header="0.3" footer="0.3"/>
  <pageSetup scale="67" fitToHeight="0" orientation="portrait" horizontalDpi="4294967295" verticalDpi="4294967295" r:id="rId1"/>
  <rowBreaks count="1" manualBreakCount="1">
    <brk id="30"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F76"/>
  <sheetViews>
    <sheetView showGridLines="0" tabSelected="1" view="pageBreakPreview" topLeftCell="C1" zoomScale="115" zoomScaleNormal="100" zoomScaleSheetLayoutView="115" workbookViewId="0">
      <selection activeCell="F11" sqref="F11:AS11"/>
    </sheetView>
  </sheetViews>
  <sheetFormatPr baseColWidth="10" defaultColWidth="10.7109375" defaultRowHeight="15" x14ac:dyDescent="0.25"/>
  <cols>
    <col min="1" max="1" width="5.140625" style="42" hidden="1" customWidth="1"/>
    <col min="2" max="2" width="6.140625" style="42" hidden="1" customWidth="1"/>
    <col min="3" max="3" width="0.140625" style="42" customWidth="1"/>
    <col min="4" max="4" width="7.140625" style="42" hidden="1" customWidth="1"/>
    <col min="5" max="5" width="9.28515625" style="42" hidden="1" customWidth="1"/>
    <col min="6" max="6" width="6.28515625" style="42" hidden="1" customWidth="1"/>
    <col min="7" max="7" width="5.85546875" style="42" hidden="1" customWidth="1"/>
    <col min="8" max="8" width="3.85546875" style="42" hidden="1" customWidth="1"/>
    <col min="9" max="9" width="14" style="42" hidden="1" customWidth="1"/>
    <col min="10" max="10" width="10.28515625" style="42" hidden="1" customWidth="1"/>
    <col min="11" max="11" width="0.140625" style="42" customWidth="1"/>
    <col min="12" max="12" width="8.28515625" style="42" hidden="1" customWidth="1"/>
    <col min="13" max="13" width="0.140625" style="42" customWidth="1"/>
    <col min="14" max="14" width="2.5703125" style="42" customWidth="1"/>
    <col min="15" max="15" width="14.42578125" style="42" customWidth="1"/>
    <col min="16" max="16" width="3.7109375" style="42" customWidth="1"/>
    <col min="17" max="17" width="4.28515625" style="42" customWidth="1"/>
    <col min="18" max="18" width="0.140625" style="42" customWidth="1"/>
    <col min="19" max="20" width="0" style="42" hidden="1" customWidth="1"/>
    <col min="21" max="21" width="0.140625" style="42" customWidth="1"/>
    <col min="22" max="22" width="2.42578125" style="42" customWidth="1"/>
    <col min="23" max="23" width="8.140625" style="42" customWidth="1"/>
    <col min="24" max="24" width="0.140625" style="42" customWidth="1"/>
    <col min="25" max="25" width="2.140625" style="42" customWidth="1"/>
    <col min="26" max="27" width="0.140625" style="42" customWidth="1"/>
    <col min="28" max="28" width="8" style="42" customWidth="1"/>
    <col min="29" max="29" width="2.140625" style="42" customWidth="1"/>
    <col min="30" max="30" width="9.85546875" style="42" customWidth="1"/>
    <col min="31" max="31" width="2.7109375" style="42" customWidth="1"/>
    <col min="32" max="32" width="10.7109375" style="42" customWidth="1"/>
    <col min="33" max="33" width="1.42578125" style="42" customWidth="1"/>
    <col min="34" max="34" width="8.7109375" style="42" customWidth="1"/>
    <col min="35" max="35" width="8.140625" style="42" customWidth="1"/>
    <col min="36" max="36" width="7.5703125" style="42" customWidth="1"/>
    <col min="37" max="37" width="8" style="42" customWidth="1"/>
    <col min="38" max="38" width="5" style="42" customWidth="1"/>
    <col min="39" max="39" width="12" style="42" customWidth="1"/>
    <col min="40" max="40" width="5.7109375" style="42" customWidth="1"/>
    <col min="41" max="41" width="0.140625" style="42" customWidth="1"/>
    <col min="42" max="42" width="0" style="42" hidden="1" customWidth="1"/>
    <col min="43" max="43" width="0.140625" style="42" customWidth="1"/>
    <col min="44" max="47" width="0" style="42" hidden="1" customWidth="1"/>
    <col min="48" max="48" width="3.85546875" style="42" customWidth="1"/>
    <col min="49" max="50" width="0.140625" style="42" hidden="1" customWidth="1"/>
    <col min="51" max="51" width="0" style="42" hidden="1" customWidth="1"/>
    <col min="52" max="53" width="10.7109375" style="42"/>
    <col min="54" max="54" width="21" style="42" customWidth="1"/>
    <col min="55" max="55" width="23.5703125" style="42" customWidth="1"/>
    <col min="56" max="56" width="14.42578125" style="42" customWidth="1"/>
    <col min="57" max="57" width="22.42578125" style="42" customWidth="1"/>
    <col min="58" max="58" width="21.28515625" style="42" customWidth="1"/>
    <col min="59" max="16384" width="10.7109375" style="42"/>
  </cols>
  <sheetData>
    <row r="1" spans="1:50" ht="27.95" customHeight="1" x14ac:dyDescent="0.25">
      <c r="A1" s="221" t="s">
        <v>151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50" ht="7.15" customHeight="1" x14ac:dyDescent="0.25"/>
    <row r="3" spans="1:50" ht="24" customHeight="1" x14ac:dyDescent="0.25">
      <c r="B3" s="222" t="s">
        <v>92</v>
      </c>
      <c r="C3" s="189"/>
      <c r="D3" s="189"/>
      <c r="E3" s="189"/>
      <c r="F3" s="189"/>
      <c r="G3" s="189"/>
      <c r="H3" s="189"/>
      <c r="I3" s="189"/>
      <c r="J3" s="189"/>
      <c r="K3" s="189"/>
      <c r="L3" s="189"/>
      <c r="M3" s="189"/>
      <c r="N3" s="189"/>
      <c r="O3" s="189"/>
      <c r="P3" s="189"/>
      <c r="Q3" s="189"/>
      <c r="R3" s="189"/>
      <c r="S3" s="190"/>
      <c r="T3" s="223" t="s">
        <v>93</v>
      </c>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90"/>
    </row>
    <row r="4" spans="1:50" ht="23.25" customHeight="1" x14ac:dyDescent="0.25">
      <c r="B4" s="222" t="s">
        <v>94</v>
      </c>
      <c r="C4" s="189"/>
      <c r="D4" s="189"/>
      <c r="E4" s="189"/>
      <c r="F4" s="189"/>
      <c r="G4" s="189"/>
      <c r="H4" s="189"/>
      <c r="I4" s="189"/>
      <c r="J4" s="189"/>
      <c r="K4" s="189"/>
      <c r="L4" s="189"/>
      <c r="M4" s="189"/>
      <c r="N4" s="189"/>
      <c r="O4" s="189"/>
      <c r="P4" s="189"/>
      <c r="Q4" s="189"/>
      <c r="R4" s="189"/>
      <c r="S4" s="190"/>
      <c r="T4" s="223" t="s">
        <v>95</v>
      </c>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90"/>
    </row>
    <row r="5" spans="1:50" ht="23.25" customHeight="1" x14ac:dyDescent="0.25">
      <c r="B5" s="222" t="s">
        <v>96</v>
      </c>
      <c r="C5" s="189"/>
      <c r="D5" s="189"/>
      <c r="E5" s="189"/>
      <c r="F5" s="189"/>
      <c r="G5" s="189"/>
      <c r="H5" s="189"/>
      <c r="I5" s="189"/>
      <c r="J5" s="189"/>
      <c r="K5" s="189"/>
      <c r="L5" s="189"/>
      <c r="M5" s="189"/>
      <c r="N5" s="189"/>
      <c r="O5" s="189"/>
      <c r="P5" s="189"/>
      <c r="Q5" s="189"/>
      <c r="R5" s="189"/>
      <c r="S5" s="190"/>
      <c r="T5" s="223" t="s">
        <v>97</v>
      </c>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90"/>
    </row>
    <row r="6" spans="1:50" ht="1.7" customHeight="1" thickBot="1" x14ac:dyDescent="0.3"/>
    <row r="7" spans="1:50" ht="18" customHeight="1" x14ac:dyDescent="0.25">
      <c r="F7" s="55"/>
      <c r="G7" s="56"/>
      <c r="H7" s="224" t="s">
        <v>98</v>
      </c>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56"/>
      <c r="AU7" s="56"/>
      <c r="AV7" s="57"/>
    </row>
    <row r="8" spans="1:50" ht="4.5" customHeight="1" x14ac:dyDescent="0.25">
      <c r="F8" s="58"/>
      <c r="AV8" s="59"/>
    </row>
    <row r="9" spans="1:50" ht="18" customHeight="1" x14ac:dyDescent="0.25">
      <c r="F9" s="58"/>
      <c r="J9" s="216" t="s">
        <v>99</v>
      </c>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8"/>
    </row>
    <row r="10" spans="1:50" ht="1.5" customHeight="1" x14ac:dyDescent="0.25">
      <c r="F10" s="58"/>
      <c r="AV10" s="59"/>
    </row>
    <row r="11" spans="1:50" ht="63.75" customHeight="1" x14ac:dyDescent="0.25">
      <c r="F11" s="159" t="s">
        <v>56</v>
      </c>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V11" s="59"/>
    </row>
    <row r="12" spans="1:50" ht="2.4500000000000002" customHeight="1" x14ac:dyDescent="0.25">
      <c r="F12" s="58"/>
      <c r="AV12" s="59"/>
    </row>
    <row r="13" spans="1:50" ht="1.1499999999999999" customHeight="1" x14ac:dyDescent="0.25">
      <c r="F13" s="58"/>
      <c r="AV13" s="59"/>
    </row>
    <row r="14" spans="1:50" ht="18" customHeight="1" x14ac:dyDescent="0.25">
      <c r="F14" s="58"/>
      <c r="G14" s="216" t="s">
        <v>100</v>
      </c>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59"/>
    </row>
    <row r="15" spans="1:50" ht="3" customHeight="1" x14ac:dyDescent="0.25">
      <c r="F15" s="58"/>
      <c r="AV15" s="59"/>
    </row>
    <row r="16" spans="1:50" ht="52.5" customHeight="1" thickBot="1" x14ac:dyDescent="0.3">
      <c r="F16" s="60"/>
      <c r="G16" s="217" t="s">
        <v>57</v>
      </c>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61"/>
      <c r="AV16" s="62"/>
    </row>
    <row r="17" spans="5:48" ht="6" customHeight="1" thickBot="1" x14ac:dyDescent="0.3"/>
    <row r="18" spans="5:48" ht="34.700000000000003" customHeight="1" x14ac:dyDescent="0.25">
      <c r="I18" s="225" t="s">
        <v>101</v>
      </c>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56"/>
      <c r="AT18" s="56"/>
      <c r="AU18" s="56"/>
      <c r="AV18" s="57"/>
    </row>
    <row r="19" spans="5:48" ht="18" customHeight="1" x14ac:dyDescent="0.25">
      <c r="I19" s="58"/>
      <c r="N19" s="226" t="s">
        <v>11</v>
      </c>
      <c r="O19" s="226"/>
      <c r="P19" s="226"/>
      <c r="Q19" s="226"/>
      <c r="R19" s="226"/>
      <c r="V19" s="215" t="s">
        <v>102</v>
      </c>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V19" s="59"/>
    </row>
    <row r="20" spans="5:48" ht="30" customHeight="1" x14ac:dyDescent="0.25">
      <c r="I20" s="58"/>
      <c r="M20" s="216" t="s">
        <v>12</v>
      </c>
      <c r="N20" s="150"/>
      <c r="O20" s="150"/>
      <c r="P20" s="150"/>
      <c r="Q20" s="150"/>
      <c r="U20" s="164" t="s">
        <v>103</v>
      </c>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V20" s="59"/>
    </row>
    <row r="21" spans="5:48" ht="18" customHeight="1" x14ac:dyDescent="0.25">
      <c r="I21" s="58"/>
      <c r="L21" s="226" t="s">
        <v>13</v>
      </c>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V21" s="59"/>
    </row>
    <row r="22" spans="5:48" ht="54" customHeight="1" thickBot="1" x14ac:dyDescent="0.3">
      <c r="I22" s="58"/>
      <c r="J22" s="215" t="s">
        <v>104</v>
      </c>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V22" s="59"/>
    </row>
    <row r="23" spans="5:48" ht="18.2" customHeight="1" x14ac:dyDescent="0.25">
      <c r="E23" s="225" t="s">
        <v>105</v>
      </c>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56"/>
      <c r="AR23" s="56"/>
      <c r="AS23" s="56"/>
      <c r="AT23" s="56"/>
      <c r="AU23" s="56"/>
      <c r="AV23" s="57"/>
    </row>
    <row r="24" spans="5:48" ht="10.5" customHeight="1" x14ac:dyDescent="0.25">
      <c r="E24" s="58"/>
      <c r="AV24" s="59"/>
    </row>
    <row r="25" spans="5:48" ht="21" customHeight="1" x14ac:dyDescent="0.25">
      <c r="E25" s="58"/>
      <c r="N25" s="216" t="s">
        <v>106</v>
      </c>
      <c r="O25" s="150"/>
      <c r="P25" s="150"/>
      <c r="Q25" s="150"/>
      <c r="R25" s="150"/>
      <c r="S25" s="150"/>
      <c r="T25" s="150"/>
      <c r="U25" s="150"/>
      <c r="V25" s="150"/>
      <c r="W25" s="150"/>
      <c r="X25" s="150"/>
      <c r="Y25" s="150"/>
      <c r="AB25" s="215" t="s">
        <v>58</v>
      </c>
      <c r="AC25" s="150"/>
      <c r="AD25" s="150"/>
      <c r="AE25" s="150"/>
      <c r="AF25" s="150"/>
      <c r="AG25" s="150"/>
      <c r="AH25" s="150"/>
      <c r="AI25" s="150"/>
      <c r="AJ25" s="150"/>
      <c r="AK25" s="150"/>
      <c r="AL25" s="150"/>
      <c r="AM25" s="150"/>
      <c r="AN25" s="150"/>
      <c r="AO25" s="150"/>
      <c r="AP25" s="150"/>
      <c r="AV25" s="59"/>
    </row>
    <row r="26" spans="5:48" ht="2.65" customHeight="1" x14ac:dyDescent="0.25">
      <c r="E26" s="58"/>
      <c r="AV26" s="59"/>
    </row>
    <row r="27" spans="5:48" ht="18" customHeight="1" x14ac:dyDescent="0.25">
      <c r="E27" s="58"/>
      <c r="L27" s="216" t="s">
        <v>107</v>
      </c>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V27" s="59"/>
    </row>
    <row r="28" spans="5:48" ht="0.95" customHeight="1" x14ac:dyDescent="0.25">
      <c r="E28" s="58"/>
      <c r="AV28" s="59"/>
    </row>
    <row r="29" spans="5:48" ht="82.5" customHeight="1" x14ac:dyDescent="0.25">
      <c r="E29" s="58"/>
      <c r="L29" s="220" t="s">
        <v>59</v>
      </c>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V29" s="59"/>
    </row>
    <row r="30" spans="5:48" ht="18" customHeight="1" x14ac:dyDescent="0.25">
      <c r="E30" s="58"/>
      <c r="N30" s="216" t="s">
        <v>108</v>
      </c>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V30" s="59"/>
    </row>
    <row r="31" spans="5:48" ht="0.2" customHeight="1" x14ac:dyDescent="0.25">
      <c r="E31" s="58"/>
      <c r="AV31" s="59"/>
    </row>
    <row r="32" spans="5:48" ht="18" customHeight="1" x14ac:dyDescent="0.25">
      <c r="E32" s="58"/>
      <c r="N32" s="215" t="s">
        <v>109</v>
      </c>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V32" s="59"/>
    </row>
    <row r="33" spans="4:58" ht="0.95" customHeight="1" x14ac:dyDescent="0.25">
      <c r="E33" s="58"/>
      <c r="AV33" s="59"/>
    </row>
    <row r="34" spans="4:58" ht="18" customHeight="1" x14ac:dyDescent="0.25">
      <c r="E34" s="58"/>
      <c r="N34" s="216" t="s">
        <v>110</v>
      </c>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V34" s="59"/>
    </row>
    <row r="35" spans="4:58" ht="0.95" customHeight="1" x14ac:dyDescent="0.25">
      <c r="E35" s="58"/>
      <c r="AV35" s="59"/>
    </row>
    <row r="36" spans="4:58" ht="51.75" customHeight="1" thickBot="1" x14ac:dyDescent="0.3">
      <c r="E36" s="60"/>
      <c r="F36" s="63"/>
      <c r="G36" s="63"/>
      <c r="H36" s="63"/>
      <c r="I36" s="63"/>
      <c r="J36" s="63"/>
      <c r="K36" s="63"/>
      <c r="L36" s="63"/>
      <c r="M36" s="63"/>
      <c r="N36" s="217" t="s">
        <v>155</v>
      </c>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63"/>
      <c r="AS36" s="63"/>
      <c r="AT36" s="63"/>
      <c r="AU36" s="63"/>
      <c r="AV36" s="62"/>
    </row>
    <row r="37" spans="4:58" ht="19.149999999999999" customHeight="1" x14ac:dyDescent="0.25">
      <c r="D37" s="149" t="s">
        <v>111</v>
      </c>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row>
    <row r="38" spans="4:58" ht="0.95" customHeight="1" x14ac:dyDescent="0.25"/>
    <row r="39" spans="4:58" ht="17.45" customHeight="1" x14ac:dyDescent="0.25">
      <c r="K39" s="219" t="s">
        <v>112</v>
      </c>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90"/>
    </row>
    <row r="40" spans="4:58" ht="18.399999999999999" customHeight="1" x14ac:dyDescent="0.25">
      <c r="K40" s="203" t="s">
        <v>20</v>
      </c>
      <c r="L40" s="189"/>
      <c r="M40" s="189"/>
      <c r="N40" s="189"/>
      <c r="O40" s="189"/>
      <c r="P40" s="189"/>
      <c r="Q40" s="189"/>
      <c r="R40" s="189"/>
      <c r="S40" s="189"/>
      <c r="T40" s="189"/>
      <c r="U40" s="189"/>
      <c r="V40" s="189"/>
      <c r="W40" s="189"/>
      <c r="X40" s="190"/>
      <c r="Y40" s="203" t="s">
        <v>21</v>
      </c>
      <c r="Z40" s="189"/>
      <c r="AA40" s="189"/>
      <c r="AB40" s="189"/>
      <c r="AC40" s="189"/>
      <c r="AD40" s="189"/>
      <c r="AE40" s="190"/>
      <c r="AF40" s="203" t="s">
        <v>22</v>
      </c>
      <c r="AG40" s="189"/>
      <c r="AH40" s="189"/>
      <c r="AI40" s="190"/>
      <c r="AJ40" s="203" t="s">
        <v>113</v>
      </c>
      <c r="AK40" s="189"/>
      <c r="AL40" s="189"/>
      <c r="AM40" s="189"/>
      <c r="AN40" s="189"/>
      <c r="AO40" s="189"/>
      <c r="AP40" s="189"/>
      <c r="AQ40" s="190"/>
    </row>
    <row r="41" spans="4:58" ht="20.85" customHeight="1" x14ac:dyDescent="0.25">
      <c r="K41" s="204">
        <v>490064557</v>
      </c>
      <c r="L41" s="205"/>
      <c r="M41" s="205"/>
      <c r="N41" s="205"/>
      <c r="O41" s="205"/>
      <c r="P41" s="205"/>
      <c r="Q41" s="205"/>
      <c r="R41" s="205"/>
      <c r="S41" s="205"/>
      <c r="T41" s="205"/>
      <c r="U41" s="205"/>
      <c r="V41" s="205"/>
      <c r="W41" s="205"/>
      <c r="X41" s="206"/>
      <c r="Y41" s="207">
        <v>540255843.60000002</v>
      </c>
      <c r="Z41" s="208"/>
      <c r="AA41" s="208"/>
      <c r="AB41" s="208"/>
      <c r="AC41" s="208"/>
      <c r="AD41" s="208"/>
      <c r="AE41" s="209"/>
      <c r="AF41" s="204">
        <v>504581931.24000001</v>
      </c>
      <c r="AG41" s="205"/>
      <c r="AH41" s="205"/>
      <c r="AI41" s="206"/>
      <c r="AJ41" s="210">
        <f>AF41/Y41</f>
        <v>0.93396848403843902</v>
      </c>
      <c r="AK41" s="211"/>
      <c r="AL41" s="211"/>
      <c r="AM41" s="211"/>
      <c r="AN41" s="211"/>
      <c r="AO41" s="211"/>
      <c r="AP41" s="211"/>
      <c r="AQ41" s="212"/>
    </row>
    <row r="42" spans="4:58" ht="0" hidden="1" customHeight="1" x14ac:dyDescent="0.25"/>
    <row r="43" spans="4:58" ht="6" customHeight="1" x14ac:dyDescent="0.25"/>
    <row r="44" spans="4:58" ht="14.65" customHeight="1" x14ac:dyDescent="0.25">
      <c r="D44" s="213" t="s">
        <v>114</v>
      </c>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90"/>
    </row>
    <row r="45" spans="4:58" ht="15.6" customHeight="1" x14ac:dyDescent="0.25">
      <c r="D45" s="214" t="s">
        <v>115</v>
      </c>
      <c r="E45" s="189"/>
      <c r="F45" s="189"/>
      <c r="G45" s="189"/>
      <c r="H45" s="189"/>
      <c r="I45" s="189"/>
      <c r="J45" s="189"/>
      <c r="K45" s="189"/>
      <c r="L45" s="189"/>
      <c r="M45" s="189"/>
      <c r="N45" s="189"/>
      <c r="O45" s="190"/>
      <c r="P45" s="214" t="s">
        <v>115</v>
      </c>
      <c r="Q45" s="189"/>
      <c r="R45" s="189"/>
      <c r="S45" s="189"/>
      <c r="T45" s="189"/>
      <c r="U45" s="189"/>
      <c r="V45" s="190"/>
      <c r="W45" s="197" t="s">
        <v>116</v>
      </c>
      <c r="X45" s="189"/>
      <c r="Y45" s="189"/>
      <c r="Z45" s="189"/>
      <c r="AA45" s="189"/>
      <c r="AB45" s="190"/>
      <c r="AC45" s="197" t="s">
        <v>117</v>
      </c>
      <c r="AD45" s="189"/>
      <c r="AE45" s="189"/>
      <c r="AF45" s="190"/>
      <c r="AG45" s="197" t="s">
        <v>118</v>
      </c>
      <c r="AH45" s="189"/>
      <c r="AI45" s="189"/>
      <c r="AJ45" s="190"/>
      <c r="AK45" s="197" t="s">
        <v>119</v>
      </c>
      <c r="AL45" s="189"/>
      <c r="AM45" s="189"/>
      <c r="AN45" s="189"/>
      <c r="AO45" s="189"/>
      <c r="AP45" s="189"/>
      <c r="AQ45" s="190"/>
    </row>
    <row r="46" spans="4:58" ht="47.25" customHeight="1" x14ac:dyDescent="0.25">
      <c r="D46" s="197" t="s">
        <v>120</v>
      </c>
      <c r="E46" s="189"/>
      <c r="F46" s="189"/>
      <c r="G46" s="189"/>
      <c r="H46" s="189"/>
      <c r="I46" s="189"/>
      <c r="J46" s="189"/>
      <c r="K46" s="189"/>
      <c r="L46" s="189"/>
      <c r="M46" s="189"/>
      <c r="N46" s="189"/>
      <c r="O46" s="190"/>
      <c r="P46" s="197" t="s">
        <v>121</v>
      </c>
      <c r="Q46" s="189"/>
      <c r="R46" s="189"/>
      <c r="S46" s="189"/>
      <c r="T46" s="189"/>
      <c r="U46" s="189"/>
      <c r="V46" s="190"/>
      <c r="W46" s="43" t="s">
        <v>122</v>
      </c>
      <c r="X46" s="197" t="s">
        <v>123</v>
      </c>
      <c r="Y46" s="189"/>
      <c r="Z46" s="189"/>
      <c r="AA46" s="189"/>
      <c r="AB46" s="190"/>
      <c r="AC46" s="197" t="s">
        <v>124</v>
      </c>
      <c r="AD46" s="190"/>
      <c r="AE46" s="197" t="s">
        <v>125</v>
      </c>
      <c r="AF46" s="190"/>
      <c r="AG46" s="197" t="s">
        <v>126</v>
      </c>
      <c r="AH46" s="190"/>
      <c r="AI46" s="197" t="s">
        <v>127</v>
      </c>
      <c r="AJ46" s="190"/>
      <c r="AK46" s="197" t="s">
        <v>128</v>
      </c>
      <c r="AL46" s="190"/>
      <c r="AM46" s="197" t="s">
        <v>129</v>
      </c>
      <c r="AN46" s="189"/>
      <c r="AO46" s="189"/>
      <c r="AP46" s="189"/>
      <c r="AQ46" s="190"/>
      <c r="BC46" s="44"/>
      <c r="BF46" s="45"/>
    </row>
    <row r="47" spans="4:58" ht="79.5" customHeight="1" x14ac:dyDescent="0.25">
      <c r="D47" s="188" t="s">
        <v>88</v>
      </c>
      <c r="E47" s="189"/>
      <c r="F47" s="189"/>
      <c r="G47" s="189"/>
      <c r="H47" s="189"/>
      <c r="I47" s="189"/>
      <c r="J47" s="189"/>
      <c r="K47" s="189"/>
      <c r="L47" s="189"/>
      <c r="M47" s="189"/>
      <c r="N47" s="189"/>
      <c r="O47" s="190"/>
      <c r="P47" s="188" t="s">
        <v>61</v>
      </c>
      <c r="Q47" s="189"/>
      <c r="R47" s="189"/>
      <c r="S47" s="189"/>
      <c r="T47" s="189"/>
      <c r="U47" s="189"/>
      <c r="V47" s="190"/>
      <c r="W47" s="72">
        <v>0.23</v>
      </c>
      <c r="X47" s="191">
        <v>74556401</v>
      </c>
      <c r="Y47" s="192"/>
      <c r="Z47" s="192"/>
      <c r="AA47" s="192"/>
      <c r="AB47" s="193"/>
      <c r="AC47" s="194">
        <v>0.23</v>
      </c>
      <c r="AD47" s="195"/>
      <c r="AE47" s="196">
        <v>76922056</v>
      </c>
      <c r="AF47" s="190"/>
      <c r="AG47" s="194">
        <v>0.23</v>
      </c>
      <c r="AH47" s="195"/>
      <c r="AI47" s="180">
        <v>68452491.260000005</v>
      </c>
      <c r="AJ47" s="181"/>
      <c r="AK47" s="198">
        <v>1</v>
      </c>
      <c r="AL47" s="199"/>
      <c r="AM47" s="200">
        <f>AI47/AE47</f>
        <v>0.88989419705578343</v>
      </c>
      <c r="AN47" s="201"/>
      <c r="AO47" s="201"/>
      <c r="AP47" s="201"/>
      <c r="AQ47" s="202"/>
      <c r="BA47" s="46"/>
      <c r="BE47" s="45"/>
    </row>
    <row r="48" spans="4:58" ht="84.75" customHeight="1" x14ac:dyDescent="0.25">
      <c r="D48" s="188" t="s">
        <v>72</v>
      </c>
      <c r="E48" s="189"/>
      <c r="F48" s="189"/>
      <c r="G48" s="189"/>
      <c r="H48" s="189"/>
      <c r="I48" s="189"/>
      <c r="J48" s="189"/>
      <c r="K48" s="189"/>
      <c r="L48" s="189"/>
      <c r="M48" s="189"/>
      <c r="N48" s="189"/>
      <c r="O48" s="190"/>
      <c r="P48" s="188" t="s">
        <v>62</v>
      </c>
      <c r="Q48" s="189"/>
      <c r="R48" s="189"/>
      <c r="S48" s="189"/>
      <c r="T48" s="189"/>
      <c r="U48" s="189"/>
      <c r="V48" s="190"/>
      <c r="W48" s="47">
        <v>486</v>
      </c>
      <c r="X48" s="191">
        <v>124563728</v>
      </c>
      <c r="Y48" s="192"/>
      <c r="Z48" s="192"/>
      <c r="AA48" s="192"/>
      <c r="AB48" s="193"/>
      <c r="AC48" s="178">
        <v>486</v>
      </c>
      <c r="AD48" s="179"/>
      <c r="AE48" s="180">
        <v>124262598</v>
      </c>
      <c r="AF48" s="181"/>
      <c r="AG48" s="178">
        <v>542</v>
      </c>
      <c r="AH48" s="179"/>
      <c r="AI48" s="180">
        <v>174913576.09</v>
      </c>
      <c r="AJ48" s="181"/>
      <c r="AK48" s="182">
        <v>1.1152</v>
      </c>
      <c r="AL48" s="183"/>
      <c r="AM48" s="184">
        <f>AI48/AE48</f>
        <v>1.4076124184205452</v>
      </c>
      <c r="AN48" s="185"/>
      <c r="AO48" s="185"/>
      <c r="AP48" s="185"/>
      <c r="AQ48" s="186"/>
      <c r="BB48" s="48"/>
      <c r="BC48" s="49"/>
      <c r="BE48" s="44"/>
    </row>
    <row r="49" spans="2:56" ht="15.75" customHeight="1" thickBot="1" x14ac:dyDescent="0.3"/>
    <row r="50" spans="2:56" ht="17.100000000000001" customHeight="1" x14ac:dyDescent="0.25">
      <c r="B50" s="55"/>
      <c r="C50" s="56"/>
      <c r="D50" s="187" t="s">
        <v>130</v>
      </c>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56"/>
      <c r="AS50" s="56"/>
      <c r="AT50" s="56"/>
      <c r="AU50" s="56"/>
      <c r="AV50" s="56"/>
      <c r="AW50" s="56"/>
      <c r="AX50" s="57"/>
    </row>
    <row r="51" spans="2:56" ht="12" customHeight="1" x14ac:dyDescent="0.25">
      <c r="B51" s="58"/>
      <c r="AX51" s="59"/>
    </row>
    <row r="52" spans="2:56" ht="46.7" customHeight="1" x14ac:dyDescent="0.25">
      <c r="B52" s="175" t="s">
        <v>131</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76" t="s">
        <v>89</v>
      </c>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8"/>
    </row>
    <row r="53" spans="2:56" ht="23.85" customHeight="1" x14ac:dyDescent="0.25">
      <c r="B53" s="157" t="s">
        <v>132</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8"/>
    </row>
    <row r="54" spans="2:56" ht="34.5" customHeight="1" x14ac:dyDescent="0.25">
      <c r="B54" s="177" t="s">
        <v>156</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1"/>
    </row>
    <row r="55" spans="2:56" ht="21.75" customHeight="1" x14ac:dyDescent="0.25">
      <c r="B55" s="157" t="s">
        <v>32</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8"/>
    </row>
    <row r="56" spans="2:56" ht="325.5" customHeight="1" x14ac:dyDescent="0.25">
      <c r="B56" s="163" t="s">
        <v>157</v>
      </c>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5"/>
      <c r="BB56" s="50"/>
      <c r="BC56" s="51"/>
      <c r="BD56" s="52"/>
    </row>
    <row r="57" spans="2:56" ht="3.75" hidden="1" customHeight="1" x14ac:dyDescent="0.25">
      <c r="B57" s="163"/>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c r="BB57" s="53"/>
      <c r="BD57" s="52"/>
    </row>
    <row r="58" spans="2:56" ht="24.75" hidden="1" customHeight="1" x14ac:dyDescent="0.25">
      <c r="B58" s="154" t="s">
        <v>160</v>
      </c>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7"/>
      <c r="BD58" s="54"/>
    </row>
    <row r="59" spans="2:56" s="51" customFormat="1" ht="142.5" customHeight="1" thickBot="1" x14ac:dyDescent="0.3">
      <c r="B59" s="168"/>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row>
    <row r="60" spans="2:56" ht="6" customHeight="1" thickBot="1" x14ac:dyDescent="0.3"/>
    <row r="61" spans="2:56" ht="46.7" customHeight="1" x14ac:dyDescent="0.25">
      <c r="B61" s="171" t="s">
        <v>131</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3" t="s">
        <v>152</v>
      </c>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4"/>
    </row>
    <row r="62" spans="2:56" ht="23.85" customHeight="1" x14ac:dyDescent="0.25">
      <c r="B62" s="157" t="s">
        <v>132</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8"/>
    </row>
    <row r="63" spans="2:56" ht="57" customHeight="1" x14ac:dyDescent="0.25">
      <c r="B63" s="154" t="s">
        <v>153</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2:56" ht="20.100000000000001" customHeight="1" x14ac:dyDescent="0.25">
      <c r="B64" s="157" t="s">
        <v>133</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8"/>
    </row>
    <row r="65" spans="2:54" ht="127.5" customHeight="1" x14ac:dyDescent="0.25">
      <c r="B65" s="159" t="s">
        <v>158</v>
      </c>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1"/>
      <c r="BB65" s="48"/>
    </row>
    <row r="66" spans="2:54" ht="204.75" customHeight="1" x14ac:dyDescent="0.25">
      <c r="B66" s="157" t="s">
        <v>159</v>
      </c>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8"/>
    </row>
    <row r="67" spans="2:54" ht="6.75" customHeight="1" x14ac:dyDescent="0.25"/>
    <row r="68" spans="2:54" ht="6.75" customHeight="1" x14ac:dyDescent="0.25"/>
    <row r="69" spans="2:54" ht="6.75" customHeight="1" x14ac:dyDescent="0.25"/>
    <row r="70" spans="2:54" ht="18" customHeight="1" x14ac:dyDescent="0.25">
      <c r="C70" s="149" t="s">
        <v>134</v>
      </c>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row>
    <row r="71" spans="2:54" ht="1.9" customHeight="1" thickBot="1" x14ac:dyDescent="0.3"/>
    <row r="72" spans="2:54" ht="24.75" customHeight="1" thickBot="1" x14ac:dyDescent="0.3">
      <c r="E72" s="151"/>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3"/>
    </row>
    <row r="73" spans="2:54" ht="0" hidden="1" customHeight="1" x14ac:dyDescent="0.25"/>
    <row r="74" spans="2:54" ht="30.95" customHeight="1" x14ac:dyDescent="0.25"/>
    <row r="75" spans="2:54" ht="14.45" customHeight="1" x14ac:dyDescent="0.25">
      <c r="N75" s="162" t="s">
        <v>163</v>
      </c>
      <c r="O75" s="162"/>
      <c r="P75" s="162"/>
      <c r="Q75" s="162"/>
      <c r="R75" s="162"/>
      <c r="S75" s="162"/>
      <c r="T75" s="162"/>
      <c r="U75" s="162"/>
      <c r="V75" s="162"/>
      <c r="W75" s="162"/>
      <c r="X75" s="162"/>
      <c r="Y75" s="162"/>
      <c r="Z75" s="74"/>
      <c r="AA75" s="74"/>
      <c r="AB75" s="74"/>
      <c r="AH75" s="148" t="s">
        <v>161</v>
      </c>
      <c r="AI75" s="148"/>
      <c r="AJ75" s="148"/>
      <c r="AK75" s="148"/>
      <c r="AL75" s="148"/>
      <c r="AM75" s="148"/>
      <c r="AN75" s="148"/>
    </row>
    <row r="76" spans="2:54" ht="17.100000000000001" customHeight="1" x14ac:dyDescent="0.25">
      <c r="N76" s="66" t="s">
        <v>162</v>
      </c>
      <c r="O76" s="66"/>
      <c r="P76" s="66"/>
      <c r="Q76" s="66"/>
      <c r="R76" s="66"/>
      <c r="S76" s="66"/>
      <c r="T76" s="66"/>
      <c r="U76" s="73"/>
      <c r="V76" s="73"/>
      <c r="W76" s="73"/>
      <c r="AH76" s="90" t="s">
        <v>135</v>
      </c>
      <c r="AI76" s="90"/>
      <c r="AJ76" s="90"/>
      <c r="AK76" s="90"/>
      <c r="AL76" s="90"/>
      <c r="AM76" s="90"/>
      <c r="AN76" s="90"/>
      <c r="AO76" s="64"/>
      <c r="AP76" s="64"/>
      <c r="AQ76" s="64"/>
      <c r="AR76" s="64"/>
      <c r="AS76" s="64"/>
      <c r="AT76" s="64"/>
      <c r="AU76" s="64"/>
      <c r="AV76" s="64"/>
    </row>
  </sheetData>
  <mergeCells count="92">
    <mergeCell ref="B5:S5"/>
    <mergeCell ref="T5:AX5"/>
    <mergeCell ref="H7:AS7"/>
    <mergeCell ref="J22:AP22"/>
    <mergeCell ref="E23:AP23"/>
    <mergeCell ref="J9:AV9"/>
    <mergeCell ref="F11:AS11"/>
    <mergeCell ref="G14:AU14"/>
    <mergeCell ref="G16:AT16"/>
    <mergeCell ref="I18:AR18"/>
    <mergeCell ref="V19:AR19"/>
    <mergeCell ref="M20:Q20"/>
    <mergeCell ref="U20:AR20"/>
    <mergeCell ref="L21:AP21"/>
    <mergeCell ref="N19:R19"/>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5:AN75"/>
    <mergeCell ref="AH76:AN76"/>
    <mergeCell ref="C70:AT70"/>
    <mergeCell ref="E72:AW72"/>
    <mergeCell ref="B63:AX63"/>
    <mergeCell ref="B64:AX64"/>
    <mergeCell ref="B65:AX65"/>
    <mergeCell ref="B66:AX66"/>
    <mergeCell ref="N75:Y75"/>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77" fitToHeight="2" orientation="portrait" horizontalDpi="4294967295" verticalDpi="4294967295" r:id="rId1"/>
  <rowBreaks count="1" manualBreakCount="1">
    <brk id="49" max="4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6"/>
  <sheetViews>
    <sheetView topLeftCell="A13" workbookViewId="0">
      <selection activeCell="N29" sqref="N29"/>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16" t="s">
        <v>91</v>
      </c>
      <c r="C1" s="117"/>
      <c r="D1" s="117"/>
      <c r="E1" s="117"/>
      <c r="F1" s="117"/>
      <c r="G1" s="117"/>
      <c r="H1" s="117"/>
      <c r="I1" s="117"/>
      <c r="J1" s="118"/>
      <c r="K1" s="1"/>
    </row>
    <row r="2" spans="1:11" ht="21.75" thickBot="1" x14ac:dyDescent="0.3">
      <c r="A2" s="19"/>
      <c r="B2" s="119" t="s">
        <v>0</v>
      </c>
      <c r="C2" s="120"/>
      <c r="D2" s="119" t="s">
        <v>1</v>
      </c>
      <c r="E2" s="121"/>
      <c r="F2" s="121"/>
      <c r="G2" s="120"/>
      <c r="H2" s="122"/>
      <c r="I2" s="2" t="s">
        <v>2</v>
      </c>
      <c r="J2" s="3" t="s">
        <v>3</v>
      </c>
      <c r="K2" s="1"/>
    </row>
    <row r="3" spans="1:11" ht="21.75" thickBot="1" x14ac:dyDescent="0.3">
      <c r="A3" s="20"/>
      <c r="B3" s="123" t="s">
        <v>4</v>
      </c>
      <c r="C3" s="124"/>
      <c r="D3" s="123"/>
      <c r="E3" s="124"/>
      <c r="F3" s="124"/>
      <c r="G3" s="124"/>
      <c r="H3" s="125"/>
      <c r="I3" s="23"/>
      <c r="J3" s="24"/>
      <c r="K3" s="1"/>
    </row>
    <row r="4" spans="1:11" x14ac:dyDescent="0.25">
      <c r="A4" s="126"/>
      <c r="B4" s="127"/>
      <c r="C4" s="127"/>
      <c r="D4" s="128"/>
      <c r="E4" s="128"/>
      <c r="F4" s="128"/>
      <c r="G4" s="128"/>
      <c r="H4" s="128"/>
      <c r="I4" s="127"/>
      <c r="J4" s="129"/>
      <c r="K4" s="1"/>
    </row>
    <row r="5" spans="1:11" ht="3" customHeight="1" x14ac:dyDescent="0.25">
      <c r="A5" s="130"/>
      <c r="B5" s="131"/>
      <c r="C5" s="131"/>
      <c r="D5" s="131"/>
      <c r="E5" s="131"/>
      <c r="F5" s="131"/>
      <c r="G5" s="131"/>
      <c r="H5" s="131"/>
      <c r="I5" s="131"/>
      <c r="J5" s="132"/>
      <c r="K5" s="1"/>
    </row>
    <row r="6" spans="1:11" ht="15.75" x14ac:dyDescent="0.25">
      <c r="A6" s="79" t="s">
        <v>90</v>
      </c>
      <c r="B6" s="80"/>
      <c r="C6" s="80"/>
      <c r="D6" s="80"/>
      <c r="E6" s="80"/>
      <c r="F6" s="80"/>
      <c r="G6" s="80"/>
      <c r="H6" s="80"/>
      <c r="I6" s="80"/>
      <c r="J6" s="81"/>
      <c r="K6" s="1"/>
    </row>
    <row r="7" spans="1:11" ht="15.75" x14ac:dyDescent="0.25">
      <c r="A7" s="98" t="s">
        <v>6</v>
      </c>
      <c r="B7" s="99"/>
      <c r="C7" s="99"/>
      <c r="D7" s="99"/>
      <c r="E7" s="99"/>
      <c r="F7" s="99"/>
      <c r="G7" s="99"/>
      <c r="H7" s="99"/>
      <c r="I7" s="99"/>
      <c r="J7" s="100"/>
      <c r="K7" s="1"/>
    </row>
    <row r="8" spans="1:11" ht="15" customHeight="1" x14ac:dyDescent="0.25">
      <c r="A8" s="4" t="s">
        <v>7</v>
      </c>
      <c r="B8" s="111" t="s">
        <v>51</v>
      </c>
      <c r="C8" s="112"/>
      <c r="D8" s="112" t="s">
        <v>54</v>
      </c>
      <c r="E8" s="112"/>
      <c r="F8" s="112"/>
      <c r="G8" s="112"/>
      <c r="H8" s="112"/>
      <c r="I8" s="112"/>
      <c r="J8" s="113"/>
      <c r="K8" s="1"/>
    </row>
    <row r="9" spans="1:11" ht="15" customHeight="1" x14ac:dyDescent="0.25">
      <c r="A9" s="21" t="s">
        <v>36</v>
      </c>
      <c r="B9" s="111" t="s">
        <v>52</v>
      </c>
      <c r="C9" s="112"/>
      <c r="D9" s="112" t="s">
        <v>54</v>
      </c>
      <c r="E9" s="112"/>
      <c r="F9" s="112"/>
      <c r="G9" s="112"/>
      <c r="H9" s="112"/>
      <c r="I9" s="112"/>
      <c r="J9" s="113"/>
      <c r="K9" s="1"/>
    </row>
    <row r="10" spans="1:11" ht="15" customHeight="1" x14ac:dyDescent="0.25">
      <c r="A10" s="21" t="s">
        <v>37</v>
      </c>
      <c r="B10" s="111" t="s">
        <v>53</v>
      </c>
      <c r="C10" s="112"/>
      <c r="D10" s="112" t="s">
        <v>55</v>
      </c>
      <c r="E10" s="112"/>
      <c r="F10" s="112"/>
      <c r="G10" s="112"/>
      <c r="H10" s="112"/>
      <c r="I10" s="112"/>
      <c r="J10" s="113"/>
      <c r="K10" s="1"/>
    </row>
    <row r="11" spans="1:11" ht="48" customHeight="1" x14ac:dyDescent="0.25">
      <c r="A11" s="4" t="s">
        <v>8</v>
      </c>
      <c r="B11" s="104" t="s">
        <v>56</v>
      </c>
      <c r="C11" s="104"/>
      <c r="D11" s="104"/>
      <c r="E11" s="104"/>
      <c r="F11" s="104"/>
      <c r="G11" s="104"/>
      <c r="H11" s="104"/>
      <c r="I11" s="104"/>
      <c r="J11" s="105"/>
    </row>
    <row r="12" spans="1:11" ht="39.75" customHeight="1" x14ac:dyDescent="0.25">
      <c r="A12" s="4" t="s">
        <v>9</v>
      </c>
      <c r="B12" s="104" t="s">
        <v>57</v>
      </c>
      <c r="C12" s="104"/>
      <c r="D12" s="104"/>
      <c r="E12" s="104"/>
      <c r="F12" s="104"/>
      <c r="G12" s="104"/>
      <c r="H12" s="104"/>
      <c r="I12" s="104"/>
      <c r="J12" s="105"/>
    </row>
    <row r="13" spans="1:11" ht="15.75" x14ac:dyDescent="0.25">
      <c r="A13" s="79" t="s">
        <v>10</v>
      </c>
      <c r="B13" s="80"/>
      <c r="C13" s="80"/>
      <c r="D13" s="80"/>
      <c r="E13" s="80"/>
      <c r="F13" s="80"/>
      <c r="G13" s="80"/>
      <c r="H13" s="80"/>
      <c r="I13" s="80"/>
      <c r="J13" s="81"/>
    </row>
    <row r="14" spans="1:11" ht="27.75" customHeight="1" x14ac:dyDescent="0.25">
      <c r="A14" s="4" t="s">
        <v>11</v>
      </c>
      <c r="B14" s="22">
        <v>1</v>
      </c>
      <c r="C14" s="114" t="str">
        <f>IFERROR(VLOOKUP(B14,'[1]Validacion datos'!A2:B5,2,FALSE),"")</f>
        <v>DESARROLLO INSTITUCIONAL</v>
      </c>
      <c r="D14" s="114"/>
      <c r="E14" s="114"/>
      <c r="F14" s="114"/>
      <c r="G14" s="114"/>
      <c r="H14" s="114"/>
      <c r="I14" s="114"/>
      <c r="J14" s="114"/>
    </row>
    <row r="15" spans="1:11" ht="26.25" customHeight="1" x14ac:dyDescent="0.25">
      <c r="A15" s="4" t="s">
        <v>12</v>
      </c>
      <c r="B15" s="36">
        <v>1.1000000000000001</v>
      </c>
      <c r="C15" s="115" t="str">
        <f>IFERROR(VLOOKUP(B15,'[1]Validacion datos'!A8:B26,2,FALSE),"")</f>
        <v>Administración pública transparente, eficiente y orientada</v>
      </c>
      <c r="D15" s="115"/>
      <c r="E15" s="115"/>
      <c r="F15" s="115"/>
      <c r="G15" s="115"/>
      <c r="H15" s="115"/>
      <c r="I15" s="115"/>
      <c r="J15" s="115"/>
    </row>
    <row r="16" spans="1:11" ht="40.5" customHeight="1" x14ac:dyDescent="0.25">
      <c r="A16" s="4" t="s">
        <v>13</v>
      </c>
      <c r="B16" s="37" t="s">
        <v>65</v>
      </c>
      <c r="C16" s="11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5"/>
      <c r="E16" s="115"/>
      <c r="F16" s="115"/>
      <c r="G16" s="115"/>
      <c r="H16" s="115"/>
      <c r="I16" s="115"/>
      <c r="J16" s="115"/>
    </row>
    <row r="17" spans="1:15" ht="15.75" x14ac:dyDescent="0.25">
      <c r="A17" s="79" t="s">
        <v>14</v>
      </c>
      <c r="B17" s="80"/>
      <c r="C17" s="80"/>
      <c r="D17" s="80"/>
      <c r="E17" s="80"/>
      <c r="F17" s="80"/>
      <c r="G17" s="80"/>
      <c r="H17" s="80"/>
      <c r="I17" s="80"/>
      <c r="J17" s="81"/>
    </row>
    <row r="18" spans="1:15" ht="29.25" customHeight="1" x14ac:dyDescent="0.25">
      <c r="A18" s="4" t="s">
        <v>15</v>
      </c>
      <c r="B18" s="104" t="s">
        <v>58</v>
      </c>
      <c r="C18" s="104"/>
      <c r="D18" s="104"/>
      <c r="E18" s="104"/>
      <c r="F18" s="104"/>
      <c r="G18" s="104"/>
      <c r="H18" s="104"/>
      <c r="I18" s="104"/>
      <c r="J18" s="105"/>
    </row>
    <row r="19" spans="1:15" ht="61.5" customHeight="1" x14ac:dyDescent="0.25">
      <c r="A19" s="6" t="s">
        <v>16</v>
      </c>
      <c r="B19" s="104" t="s">
        <v>59</v>
      </c>
      <c r="C19" s="104"/>
      <c r="D19" s="104"/>
      <c r="E19" s="104"/>
      <c r="F19" s="104"/>
      <c r="G19" s="104"/>
      <c r="H19" s="104"/>
      <c r="I19" s="104"/>
      <c r="J19" s="105"/>
    </row>
    <row r="20" spans="1:15" ht="34.5" customHeight="1" x14ac:dyDescent="0.25">
      <c r="A20" s="6" t="s">
        <v>17</v>
      </c>
      <c r="B20" s="104" t="s">
        <v>60</v>
      </c>
      <c r="C20" s="104"/>
      <c r="D20" s="104"/>
      <c r="E20" s="104"/>
      <c r="F20" s="104"/>
      <c r="G20" s="104"/>
      <c r="H20" s="104"/>
      <c r="I20" s="104"/>
      <c r="J20" s="105"/>
    </row>
    <row r="21" spans="1:15" ht="54" customHeight="1" x14ac:dyDescent="0.25">
      <c r="A21" s="6" t="s">
        <v>38</v>
      </c>
      <c r="B21" s="104" t="s">
        <v>73</v>
      </c>
      <c r="C21" s="104"/>
      <c r="D21" s="104"/>
      <c r="E21" s="104"/>
      <c r="F21" s="104"/>
      <c r="G21" s="104"/>
      <c r="H21" s="104"/>
      <c r="I21" s="104"/>
      <c r="J21" s="105"/>
      <c r="K21" s="1"/>
    </row>
    <row r="22" spans="1:15" ht="15.75" x14ac:dyDescent="0.25">
      <c r="A22" s="79" t="s">
        <v>18</v>
      </c>
      <c r="B22" s="80"/>
      <c r="C22" s="80"/>
      <c r="D22" s="80"/>
      <c r="E22" s="80"/>
      <c r="F22" s="80"/>
      <c r="G22" s="80"/>
      <c r="H22" s="80"/>
      <c r="I22" s="80"/>
      <c r="J22" s="81"/>
    </row>
    <row r="23" spans="1:15" ht="15.75" x14ac:dyDescent="0.25">
      <c r="A23" s="98" t="s">
        <v>19</v>
      </c>
      <c r="B23" s="99"/>
      <c r="C23" s="99"/>
      <c r="D23" s="99"/>
      <c r="E23" s="99"/>
      <c r="F23" s="99"/>
      <c r="G23" s="99"/>
      <c r="H23" s="99"/>
      <c r="I23" s="99"/>
      <c r="J23" s="100"/>
      <c r="K23" s="1"/>
    </row>
    <row r="24" spans="1:15" ht="15" customHeight="1" x14ac:dyDescent="0.25">
      <c r="A24" s="106" t="s">
        <v>20</v>
      </c>
      <c r="B24" s="107"/>
      <c r="C24" s="108" t="s">
        <v>21</v>
      </c>
      <c r="D24" s="109"/>
      <c r="E24" s="109"/>
      <c r="F24" s="109" t="s">
        <v>22</v>
      </c>
      <c r="G24" s="109"/>
      <c r="H24" s="107"/>
      <c r="I24" s="108" t="s">
        <v>23</v>
      </c>
      <c r="J24" s="110"/>
      <c r="N24" s="30"/>
    </row>
    <row r="25" spans="1:15" x14ac:dyDescent="0.25">
      <c r="A25" s="134">
        <v>490064557</v>
      </c>
      <c r="B25" s="135"/>
      <c r="C25" s="93">
        <v>540255843.69000006</v>
      </c>
      <c r="D25" s="94"/>
      <c r="E25" s="95"/>
      <c r="F25" s="93">
        <v>504051376.27999997</v>
      </c>
      <c r="G25" s="94"/>
      <c r="H25" s="95"/>
      <c r="I25" s="96">
        <f>+F25/C25</f>
        <v>0.932986439974957</v>
      </c>
      <c r="J25" s="97"/>
      <c r="O25" s="31"/>
    </row>
    <row r="26" spans="1:15" ht="15.75" x14ac:dyDescent="0.25">
      <c r="A26" s="98" t="s">
        <v>24</v>
      </c>
      <c r="B26" s="99"/>
      <c r="C26" s="99"/>
      <c r="D26" s="99"/>
      <c r="E26" s="99"/>
      <c r="F26" s="99"/>
      <c r="G26" s="99"/>
      <c r="H26" s="99"/>
      <c r="I26" s="99"/>
      <c r="J26" s="100"/>
      <c r="K26" s="1"/>
      <c r="O26" s="31"/>
    </row>
    <row r="27" spans="1:15" x14ac:dyDescent="0.25">
      <c r="A27" s="27"/>
      <c r="B27" s="28"/>
      <c r="C27" s="101" t="s">
        <v>50</v>
      </c>
      <c r="D27" s="102"/>
      <c r="E27" s="101" t="s">
        <v>48</v>
      </c>
      <c r="F27" s="102"/>
      <c r="G27" s="101" t="s">
        <v>49</v>
      </c>
      <c r="H27" s="101"/>
      <c r="I27" s="101" t="s">
        <v>25</v>
      </c>
      <c r="J27" s="103"/>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v>0.19</v>
      </c>
      <c r="F29" s="40">
        <v>19821928</v>
      </c>
      <c r="G29" s="33">
        <v>0.19</v>
      </c>
      <c r="H29" s="40">
        <v>29227727.239999998</v>
      </c>
      <c r="I29" s="13">
        <f>Tabla157[[#This Row],[Física 
(E)]]/Tabla157[[#This Row],[Física
(C)]]</f>
        <v>1</v>
      </c>
      <c r="J29" s="32">
        <f>Tabla157[[#This Row],[Financiera 
 (F)]]/Tabla157[[#This Row],[Financiera
(D)]]</f>
        <v>1.4745148524401863</v>
      </c>
    </row>
    <row r="30" spans="1:15" ht="49.5" customHeight="1" x14ac:dyDescent="0.25">
      <c r="A30" s="14" t="s">
        <v>72</v>
      </c>
      <c r="B30" s="14" t="s">
        <v>62</v>
      </c>
      <c r="C30" s="10">
        <v>486</v>
      </c>
      <c r="D30" s="11">
        <v>165971755.93000001</v>
      </c>
      <c r="E30" s="26" t="s">
        <v>66</v>
      </c>
      <c r="F30" s="41">
        <v>30990367</v>
      </c>
      <c r="G30" s="16" t="s">
        <v>66</v>
      </c>
      <c r="H30" s="11">
        <v>78465896.180000007</v>
      </c>
      <c r="I30" s="13" t="s">
        <v>66</v>
      </c>
      <c r="J30" s="32">
        <f>Tabla157[[#This Row],[Financiera 
 (F)]]/Tabla157[[#This Row],[Financiera
(D)]]</f>
        <v>2.5319447226939911</v>
      </c>
    </row>
    <row r="31" spans="1:15" ht="15.75" x14ac:dyDescent="0.25">
      <c r="A31" s="79" t="s">
        <v>28</v>
      </c>
      <c r="B31" s="80"/>
      <c r="C31" s="80"/>
      <c r="D31" s="80"/>
      <c r="E31" s="80"/>
      <c r="F31" s="80"/>
      <c r="G31" s="80"/>
      <c r="H31" s="80"/>
      <c r="I31" s="80"/>
      <c r="J31" s="81"/>
    </row>
    <row r="32" spans="1:15" ht="15.75" x14ac:dyDescent="0.25">
      <c r="A32" s="98" t="s">
        <v>29</v>
      </c>
      <c r="B32" s="229"/>
      <c r="C32" s="229"/>
      <c r="D32" s="229"/>
      <c r="E32" s="229"/>
      <c r="F32" s="229"/>
      <c r="G32" s="229"/>
      <c r="H32" s="229"/>
      <c r="I32" s="229"/>
      <c r="J32" s="100"/>
      <c r="K32" s="1"/>
    </row>
    <row r="33" spans="1:12" ht="15" customHeight="1" x14ac:dyDescent="0.25">
      <c r="A33" s="17" t="s">
        <v>30</v>
      </c>
      <c r="B33" s="75" t="s">
        <v>89</v>
      </c>
      <c r="C33" s="75"/>
      <c r="D33" s="75"/>
      <c r="E33" s="75"/>
      <c r="F33" s="75"/>
      <c r="G33" s="75"/>
      <c r="H33" s="75"/>
      <c r="I33" s="75"/>
      <c r="J33" s="76"/>
    </row>
    <row r="34" spans="1:12" ht="33" customHeight="1" x14ac:dyDescent="0.25">
      <c r="A34" s="17" t="s">
        <v>31</v>
      </c>
      <c r="B34" s="75" t="s">
        <v>63</v>
      </c>
      <c r="C34" s="75"/>
      <c r="D34" s="75"/>
      <c r="E34" s="75"/>
      <c r="F34" s="75"/>
      <c r="G34" s="75"/>
      <c r="H34" s="75"/>
      <c r="I34" s="75"/>
      <c r="J34" s="76"/>
    </row>
    <row r="35" spans="1:12" ht="409.5" customHeight="1" x14ac:dyDescent="0.25">
      <c r="A35" s="17" t="s">
        <v>145</v>
      </c>
      <c r="B35" s="143" t="s">
        <v>148</v>
      </c>
      <c r="C35" s="143"/>
      <c r="D35" s="143"/>
      <c r="E35" s="143"/>
      <c r="F35" s="143"/>
      <c r="G35" s="143"/>
      <c r="H35" s="143"/>
      <c r="I35" s="143"/>
      <c r="J35" s="144"/>
    </row>
    <row r="36" spans="1:12" ht="171" customHeight="1" x14ac:dyDescent="0.25">
      <c r="A36" s="17" t="s">
        <v>146</v>
      </c>
      <c r="B36" s="145" t="s">
        <v>147</v>
      </c>
      <c r="C36" s="145"/>
      <c r="D36" s="145"/>
      <c r="E36" s="145"/>
      <c r="F36" s="145"/>
      <c r="G36" s="145"/>
      <c r="H36" s="145"/>
      <c r="I36" s="145"/>
      <c r="J36" s="146"/>
    </row>
    <row r="37" spans="1:12" ht="30" customHeight="1" x14ac:dyDescent="0.25">
      <c r="A37" s="71" t="s">
        <v>33</v>
      </c>
      <c r="B37" s="137" t="s">
        <v>149</v>
      </c>
      <c r="C37" s="137"/>
      <c r="D37" s="137"/>
      <c r="E37" s="137"/>
      <c r="F37" s="137"/>
      <c r="G37" s="137"/>
      <c r="H37" s="137"/>
      <c r="I37" s="137"/>
      <c r="J37" s="138"/>
    </row>
    <row r="38" spans="1:12" ht="15" customHeight="1" x14ac:dyDescent="0.25">
      <c r="A38" s="17" t="s">
        <v>30</v>
      </c>
      <c r="B38" s="75" t="s">
        <v>72</v>
      </c>
      <c r="C38" s="75"/>
      <c r="D38" s="75"/>
      <c r="E38" s="75"/>
      <c r="F38" s="75"/>
      <c r="G38" s="75"/>
      <c r="H38" s="75"/>
      <c r="I38" s="75"/>
      <c r="J38" s="76"/>
    </row>
    <row r="39" spans="1:12" ht="45.75" customHeight="1" x14ac:dyDescent="0.25">
      <c r="A39" s="17" t="s">
        <v>31</v>
      </c>
      <c r="B39" s="75" t="s">
        <v>64</v>
      </c>
      <c r="C39" s="75"/>
      <c r="D39" s="75"/>
      <c r="E39" s="75"/>
      <c r="F39" s="75"/>
      <c r="G39" s="75"/>
      <c r="H39" s="75"/>
      <c r="I39" s="75"/>
      <c r="J39" s="76"/>
    </row>
    <row r="40" spans="1:12" ht="85.5" customHeight="1" x14ac:dyDescent="0.25">
      <c r="A40" s="17" t="s">
        <v>32</v>
      </c>
      <c r="B40" s="137" t="s">
        <v>150</v>
      </c>
      <c r="C40" s="137"/>
      <c r="D40" s="137"/>
      <c r="E40" s="137"/>
      <c r="F40" s="137"/>
      <c r="G40" s="137"/>
      <c r="H40" s="137"/>
      <c r="I40" s="137"/>
      <c r="J40" s="138"/>
    </row>
    <row r="41" spans="1:12" ht="30" customHeight="1" x14ac:dyDescent="0.25">
      <c r="A41" s="71" t="s">
        <v>33</v>
      </c>
      <c r="B41" s="137" t="s">
        <v>149</v>
      </c>
      <c r="C41" s="137"/>
      <c r="D41" s="137"/>
      <c r="E41" s="137"/>
      <c r="F41" s="137"/>
      <c r="G41" s="137"/>
      <c r="H41" s="137"/>
      <c r="I41" s="137"/>
      <c r="J41" s="138"/>
    </row>
    <row r="42" spans="1:12" ht="15.75" x14ac:dyDescent="0.25">
      <c r="A42" s="79" t="s">
        <v>34</v>
      </c>
      <c r="B42" s="228"/>
      <c r="C42" s="228"/>
      <c r="D42" s="228"/>
      <c r="E42" s="228"/>
      <c r="F42" s="228"/>
      <c r="G42" s="228"/>
      <c r="H42" s="228"/>
      <c r="I42" s="228"/>
      <c r="J42" s="81"/>
    </row>
    <row r="43" spans="1:12" ht="15.75" customHeight="1" x14ac:dyDescent="0.25">
      <c r="A43" s="82" t="s">
        <v>35</v>
      </c>
      <c r="B43" s="227"/>
      <c r="C43" s="227"/>
      <c r="D43" s="227"/>
      <c r="E43" s="227"/>
      <c r="F43" s="227"/>
      <c r="G43" s="227"/>
      <c r="H43" s="227"/>
      <c r="I43" s="227"/>
      <c r="J43" s="84"/>
      <c r="K43" s="1"/>
    </row>
    <row r="44" spans="1:12" ht="36" customHeight="1" x14ac:dyDescent="0.25">
      <c r="A44" s="147" t="s">
        <v>85</v>
      </c>
      <c r="B44" s="147"/>
      <c r="C44" s="147"/>
      <c r="D44" s="147"/>
      <c r="E44" s="147"/>
      <c r="F44" s="147"/>
      <c r="G44" s="147"/>
      <c r="H44" s="147"/>
      <c r="I44" s="147"/>
      <c r="J44" s="147"/>
    </row>
    <row r="45" spans="1:12" ht="27.75" customHeight="1" x14ac:dyDescent="0.25">
      <c r="A45" s="29"/>
      <c r="B45" s="29"/>
      <c r="C45" s="29"/>
      <c r="D45" s="29"/>
      <c r="E45" s="29"/>
      <c r="F45" s="89" t="s">
        <v>136</v>
      </c>
      <c r="G45" s="89"/>
      <c r="H45" s="89"/>
      <c r="I45" s="89"/>
      <c r="J45" s="89"/>
      <c r="K45" s="66"/>
      <c r="L45" s="66"/>
    </row>
    <row r="46" spans="1:12" ht="30.75" customHeight="1" x14ac:dyDescent="0.25">
      <c r="A46" s="85" t="s">
        <v>41</v>
      </c>
      <c r="B46" s="85"/>
      <c r="C46" s="85"/>
      <c r="D46" s="85"/>
      <c r="E46" s="65"/>
      <c r="F46" s="90" t="s">
        <v>135</v>
      </c>
      <c r="G46" s="90"/>
      <c r="H46" s="90"/>
      <c r="I46" s="90"/>
      <c r="J46" s="90"/>
      <c r="K46" s="66"/>
      <c r="L46" s="66"/>
    </row>
  </sheetData>
  <mergeCells count="58">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C27:D27"/>
    <mergeCell ref="E27:F27"/>
    <mergeCell ref="G27:H27"/>
    <mergeCell ref="I27:J27"/>
    <mergeCell ref="B21:J21"/>
    <mergeCell ref="A22:J22"/>
    <mergeCell ref="A23:J23"/>
    <mergeCell ref="A24:B24"/>
    <mergeCell ref="C24:E24"/>
    <mergeCell ref="F24:H24"/>
    <mergeCell ref="I24:J24"/>
    <mergeCell ref="A25:B25"/>
    <mergeCell ref="C25:E25"/>
    <mergeCell ref="F25:H25"/>
    <mergeCell ref="I25:J25"/>
    <mergeCell ref="A26:J26"/>
    <mergeCell ref="A42:J42"/>
    <mergeCell ref="A31:J31"/>
    <mergeCell ref="A32:J32"/>
    <mergeCell ref="B33:J33"/>
    <mergeCell ref="B34:J34"/>
    <mergeCell ref="B35:J35"/>
    <mergeCell ref="B36:J36"/>
    <mergeCell ref="B37:J37"/>
    <mergeCell ref="B38:J38"/>
    <mergeCell ref="B39:J39"/>
    <mergeCell ref="B40:J40"/>
    <mergeCell ref="B41:J41"/>
    <mergeCell ref="A43:J43"/>
    <mergeCell ref="A44:J44"/>
    <mergeCell ref="F45:J45"/>
    <mergeCell ref="A46:D46"/>
    <mergeCell ref="F46:J46"/>
  </mergeCells>
  <dataValidations count="16">
    <dataValidation allowBlank="1" showInputMessage="1" showErrorMessage="1" prompt="Monto ejecutado en el trimestre" sqref="H28 H30" xr:uid="{00000000-0002-0000-0600-000000000000}"/>
    <dataValidation allowBlank="1" showInputMessage="1" showErrorMessage="1" prompt="Meta alcanzada en el trimestre" sqref="G28:G30" xr:uid="{00000000-0002-0000-0600-000001000000}"/>
    <dataValidation allowBlank="1" showInputMessage="1" showErrorMessage="1" prompt="Monto presupuestado para el producto" sqref="F28:F30 D28:D29 E29:E30" xr:uid="{00000000-0002-0000-0600-000002000000}"/>
    <dataValidation allowBlank="1" showInputMessage="1" showErrorMessage="1" prompt="Meta anual del indicador" sqref="E28 C28:C29" xr:uid="{00000000-0002-0000-0600-000003000000}"/>
    <dataValidation allowBlank="1" showInputMessage="1" showErrorMessage="1" prompt="Nombre del indicador" sqref="B28" xr:uid="{00000000-0002-0000-0600-000004000000}"/>
    <dataValidation allowBlank="1" showInputMessage="1" showErrorMessage="1" prompt="Nombre de cada producto" sqref="A28:A30" xr:uid="{00000000-0002-0000-0600-000005000000}"/>
    <dataValidation allowBlank="1" showInputMessage="1" showErrorMessage="1" prompt="¿En qué consiste el programa?" sqref="B19:J19" xr:uid="{00000000-0002-0000-0600-000006000000}"/>
    <dataValidation allowBlank="1" showInputMessage="1" showErrorMessage="1" prompt="Presupuesto del programa" sqref="A25:C25 F25" xr:uid="{00000000-0002-0000-0600-000007000000}"/>
    <dataValidation allowBlank="1" showInputMessage="1" showErrorMessage="1" prompt="Oportunidades de mejora identificadas" sqref="A44:E45 F44:J44" xr:uid="{00000000-0002-0000-0600-000008000000}"/>
    <dataValidation allowBlank="1" showInputMessage="1" showErrorMessage="1" prompt="De existir desvío, explicar razones." sqref="B41:J41 B37:J37" xr:uid="{00000000-0002-0000-0600-000009000000}"/>
    <dataValidation allowBlank="1" showInputMessage="1" showErrorMessage="1" prompt="1. Describir lo plasmado en el presupuesto_x000a_2. Describir lo alcanzado en términos financieros y de producción " sqref="B40:J40 B35:B36 C35:J35" xr:uid="{00000000-0002-0000-0600-00000A000000}"/>
    <dataValidation allowBlank="1" showInputMessage="1" showErrorMessage="1" prompt="¿En qué consiste el producto? su objetivo" sqref="B34:J34 B39:J39" xr:uid="{00000000-0002-0000-0600-00000B000000}"/>
    <dataValidation allowBlank="1" showInputMessage="1" showErrorMessage="1" prompt="Nombre del producto" sqref="B33:J33 B38:J38" xr:uid="{00000000-0002-0000-0600-00000C000000}"/>
    <dataValidation allowBlank="1" showInputMessage="1" showErrorMessage="1" prompt="¿A quién va dirigido el programa?, ¿qué característica tiene esta población que requiere ser beneficiada?" sqref="B20:J20" xr:uid="{00000000-0002-0000-0600-00000D000000}"/>
    <dataValidation allowBlank="1" showInputMessage="1" prompt="Nombre del capítulo" sqref="B8:B10 D8:D10" xr:uid="{00000000-0002-0000-0600-00000E000000}"/>
    <dataValidation allowBlank="1" sqref="A8" xr:uid="{00000000-0002-0000-0600-00000F000000}"/>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1er Trimestre </vt:lpstr>
      <vt:lpstr>2do Trimestre</vt:lpstr>
      <vt:lpstr>Semestral</vt:lpstr>
      <vt:lpstr>3er Trimestre </vt:lpstr>
      <vt:lpstr>4to Trimestre</vt:lpstr>
      <vt:lpstr>Consolidado 2022</vt:lpstr>
      <vt:lpstr>Consolidado</vt:lpstr>
      <vt:lpstr>'4to Trimestre'!Área_de_impresión</vt:lpstr>
      <vt:lpstr>'Consolidado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Alexandra Meran Santana</cp:lastModifiedBy>
  <cp:lastPrinted>2023-01-25T16:04:41Z</cp:lastPrinted>
  <dcterms:created xsi:type="dcterms:W3CDTF">2021-03-22T15:50:10Z</dcterms:created>
  <dcterms:modified xsi:type="dcterms:W3CDTF">2023-02-16T20:05:52Z</dcterms:modified>
</cp:coreProperties>
</file>