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U:\MONITOREO\Referencias 2022\Informe Fisico-Financiero\"/>
    </mc:Choice>
  </mc:AlternateContent>
  <xr:revisionPtr revIDLastSave="0" documentId="13_ncr:1_{313BE8B2-1F3F-47B0-A886-353DB08C322D}" xr6:coauthVersionLast="36" xr6:coauthVersionMax="36" xr10:uidLastSave="{00000000-0000-0000-0000-000000000000}"/>
  <bookViews>
    <workbookView xWindow="0" yWindow="0" windowWidth="28800" windowHeight="11655" firstSheet="4" activeTab="5" xr2:uid="{00000000-000D-0000-FFFF-FFFF00000000}"/>
  </bookViews>
  <sheets>
    <sheet name="1er Trimestre " sheetId="4" state="hidden" r:id="rId1"/>
    <sheet name="2do Trimestre" sheetId="3" state="hidden" r:id="rId2"/>
    <sheet name="Semestral" sheetId="7" state="hidden" r:id="rId3"/>
    <sheet name="3er Trimestre " sheetId="1" state="hidden" r:id="rId4"/>
    <sheet name="4to Trimestre" sheetId="5" r:id="rId5"/>
    <sheet name="Consolidado 2022" sheetId="6" r:id="rId6"/>
    <sheet name="Consolidado" sheetId="9" state="hidden" r:id="rId7"/>
  </sheets>
  <externalReferences>
    <externalReference r:id="rId8"/>
  </externalReferences>
  <definedNames>
    <definedName name="_xlnm.Print_Area" localSheetId="4">'4to Trimestre'!$A$1:$J$46</definedName>
    <definedName name="_xlnm.Print_Area" localSheetId="5">'Consolidado 2022'!$A$1:$AV$76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48" i="6" l="1"/>
  <c r="C16" i="9" l="1"/>
  <c r="J30" i="9" l="1"/>
  <c r="J29" i="9"/>
  <c r="I29" i="9"/>
  <c r="I25" i="9"/>
  <c r="C15" i="9"/>
  <c r="C14" i="9"/>
  <c r="J30" i="1" l="1"/>
  <c r="J29" i="1" l="1"/>
  <c r="I25" i="7" l="1"/>
  <c r="J30" i="7"/>
  <c r="I30" i="7"/>
  <c r="J29" i="7"/>
  <c r="I29" i="7"/>
  <c r="C16" i="7"/>
  <c r="C15" i="7"/>
  <c r="C14" i="7"/>
  <c r="AM47" i="6" l="1"/>
  <c r="AJ41" i="6"/>
  <c r="J30" i="5" l="1"/>
  <c r="J29" i="5"/>
  <c r="I29" i="5"/>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<sst xmlns="http://schemas.openxmlformats.org/spreadsheetml/2006/main" count="596" uniqueCount="164">
  <si>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</si>
  <si>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</si>
  <si>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</si>
  <si>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</si>
  <si>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</si>
  <si>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</si>
  <si>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</si>
  <si>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</si>
  <si>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</si>
  <si>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</si>
  <si>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</si>
  <si>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</si>
  <si>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</si>
  <si>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</si>
  <si>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</si>
  <si>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</si>
  <si>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</si>
  <si>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</si>
  <si>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</si>
  <si>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</si>
  <si>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</si>
  <si>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</si>
  <si>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</si>
  <si>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</si>
  <si>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</si>
  <si>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</si>
  <si>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</si>
  <si>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</si>
  <si>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</si>
  <si>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</si>
  <si>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</si>
  <si>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</si>
  <si>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</si>
  <si>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</si>
  <si>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</si>
  <si>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</si>
  <si>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</si>
  <si>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</si>
  <si>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</si>
  <si>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</si>
  <si>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</si>
  <si>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</si>
  <si>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</si>
  <si>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</si>
  <si>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</si>
  <si>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</si>
  <si>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</si>
  <si>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</si>
  <si>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</si>
  <si>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</si>
  <si>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</si>
  <si>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</si>
  <si>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</si>
  <si>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</si>
  <si>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</si>
  <si>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</si>
  <si>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</si>
  <si>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</si>
  <si>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</si>
  <si>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</si>
  <si>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</si>
  <si>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</si>
  <si>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</si>
  <si>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</si>
  <si>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</si>
  <si>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</si>
  <si>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</si>
  <si>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</si>
  <si>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</si>
  <si>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</si>
  <si>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</si>
  <si>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</si>
  <si>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</si>
  <si>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</si>
  <si>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</si>
  <si>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</si>
  <si>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</si>
  <si>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</si>
  <si>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</si>
  <si>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</si>
  <si>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</si>
  <si>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</si>
  <si>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</si>
  <si>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</si>
  <si>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</si>
  <si>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</si>
  <si>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</si>
  <si>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</si>
  <si>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</si>
  <si>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6463.Instituciones del sector público no financiero con normativas implementadas.</t>
  </si>
  <si>
    <t>I -Información Institucional</t>
  </si>
  <si>
    <t>Informe de Evaluación Cuarto Trimestre de las Metas Físicas-Financieras</t>
  </si>
  <si>
    <t>Capítulo:</t>
  </si>
  <si>
    <t>0205 - MINISTERIO DE HACIENDA</t>
  </si>
  <si>
    <t>Sub-Capítulo:</t>
  </si>
  <si>
    <t>01 - MINISTERIO DE HACIENDA</t>
  </si>
  <si>
    <t>Unidad Ejecutora:</t>
  </si>
  <si>
    <t>0009 - DIRECCIÓN GENERAL DE CONTABILIDAD GUBERNAMENTAL</t>
  </si>
  <si>
    <t>I. ASPECTOS GENERALES:</t>
  </si>
  <si>
    <t>Misión:</t>
  </si>
  <si>
    <t>Visión:</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</si>
  <si>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</si>
  <si>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</si>
  <si>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</si>
  <si>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</si>
  <si>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</si>
  <si>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</si>
  <si>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t>¿En qué consiste el programa?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</si>
  <si>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</si>
  <si>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</si>
  <si>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</si>
  <si>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</si>
  <si>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</si>
  <si>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</si>
  <si>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</si>
  <si>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</si>
  <si>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</si>
  <si>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</si>
  <si>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</si>
  <si>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</si>
  <si>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</si>
  <si>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</si>
  <si>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</si>
  <si>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</si>
  <si>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</si>
  <si>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</si>
  <si>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</si>
  <si>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</si>
  <si>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</si>
  <si>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</si>
  <si>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</si>
  <si>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</si>
  <si>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Descripción del producto:</t>
  </si>
  <si>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</si>
  <si>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</si>
  <si>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</si>
  <si>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</si>
  <si>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</si>
  <si>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</si>
  <si>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</si>
  <si>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</si>
  <si>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</si>
  <si>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</si>
  <si>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</si>
  <si>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</si>
  <si>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Logros alcanzados (1):</t>
  </si>
  <si>
    <t>Logros alcanzados (2):</t>
  </si>
  <si>
    <r>
      <rPr>
        <b/>
        <i/>
        <sz val="9"/>
        <color theme="1"/>
        <rFont val="Calibri"/>
        <family val="2"/>
        <scheme val="minor"/>
      </rPr>
      <t>Implementación del SCG en el gobierno central:</t>
    </r>
    <r>
      <rPr>
        <sz val="9"/>
        <color theme="1"/>
        <rFont val="Calibri"/>
        <family val="2"/>
        <scheme val="minor"/>
      </rPr>
      <t xml:space="preserve">
A los fines de lograr la implementación del Sistema de Contabilidad en las instituciones, esta Digecog brinda asesoría y seguimiento permanente a las áreas financieras y de contabilidad, procurando que los hechos económicos y financieros estén debidamente registrados, conforme a las normativas contables, las políticas y los procedimientos emitidos, se realizaron las acciones planificadas para lograr el proceso de implementación se realizaron:
1. Se realizaron cinco (5) Jornada de Capacitación con duración tres horas cada una, con la participación 158 encargados de contabilidad y contadores en el proceso de análisis de los saldos contables e interpretación de estados financieros, en representantes del mismo número de instituciones correspondiente al 85% de las instituciones convocadas (ver evidencias) 
2. Jornada de Visitas: estas fueron realizadas a las áreas de contabilidad de las instituciones seleccionadas en el plan piloto (ver evidencias).  
Es importante resaltar que al cierre de este trimestre las 29 instituciones incluidas en el plan piloto utilizan SIGEF para la gestión presupuestaria y contable, así también, utilizan el Sistema de Administración de Bienes (SIAB) para la gestión y administración de las propiedad, planta y equipo; así también han implementado los procedimientos emitidos por esta Dirección General. Por lo ante expuesto estas instituciones presenta un grado de implementación satisfactorio.
En cuanto a la ejecución financiera para el cuarto trimestre fue planificado una meta de RD$19,821,928 y ejecutado RD$29,227,727.24.</t>
    </r>
  </si>
  <si>
    <r>
      <rPr>
        <sz val="11"/>
        <rFont val="Calibri"/>
        <family val="2"/>
        <scheme val="minor"/>
      </rPr>
      <t>Para el cuarto trimestre 2022 se planificó implementar el Sistema de Contabilidad Gubernamental (SCG) en un 19%, distribuidos en un 15% para las unidades ejecutoras del Gobierno central representado por 29 instituciones y un 4% para los gobiernos locales equivalentes a 20 instituciones de 393 existentes en el país, las mismas fueron ejecutadas al 100% a corde al cronograma de implementacion que se detalla en la descripción de la ejecución.</t>
    </r>
    <r>
      <rPr>
        <sz val="11"/>
        <color theme="1"/>
        <rFont val="Calibri"/>
        <family val="2"/>
        <scheme val="minor"/>
      </rPr>
      <t xml:space="preserve">
</t>
    </r>
    <r>
      <rPr>
        <b/>
        <i/>
        <sz val="11"/>
        <color theme="1"/>
        <rFont val="Calibri"/>
        <family val="2"/>
        <scheme val="minor"/>
      </rPr>
      <t>Implementación del SCG en lod gobiernos locales:</t>
    </r>
    <r>
      <rPr>
        <sz val="11"/>
        <color theme="1"/>
        <rFont val="Calibri"/>
        <family val="2"/>
        <scheme val="minor"/>
      </rPr>
      <t xml:space="preserve">
Durante la primera etapa del proyecto (segundo trimestre) se ejecutó el 4% del proyecto que consistía en “levantamiento de Información referente a la situación económica y financiera de las instituciones” tomadas como piloto.
Fueron definidas cuatro (04) fases para la implementación del SCG en las instituciones de los gobiernos locales, distribuidos de la siguiente manera:
1.	</t>
    </r>
    <r>
      <rPr>
        <b/>
        <sz val="11"/>
        <color theme="1"/>
        <rFont val="Calibri"/>
        <family val="2"/>
        <scheme val="minor"/>
      </rPr>
      <t xml:space="preserve">Levantamiento de la información.
</t>
    </r>
    <r>
      <rPr>
        <sz val="11"/>
        <color theme="1"/>
        <rFont val="Calibri"/>
        <family val="2"/>
        <scheme val="minor"/>
      </rPr>
      <t xml:space="preserve">Fueron realizadas visitas a los ayuntamientos y juntas distritales seleccionados en las caules se identificaron las carencias de registros contables y presupuestarios.
2.	</t>
    </r>
    <r>
      <rPr>
        <b/>
        <sz val="11"/>
        <color theme="1"/>
        <rFont val="Calibri"/>
        <family val="2"/>
        <scheme val="minor"/>
      </rPr>
      <t>Sensibilización y capacitación al personal responsable de la información contable de las áreas financieras.</t>
    </r>
    <r>
      <rPr>
        <sz val="11"/>
        <color theme="1"/>
        <rFont val="Calibri"/>
        <family val="2"/>
        <scheme val="minor"/>
      </rPr>
      <t xml:space="preserve">
•	26 alcaldes y directores distritales fueron impactados con el taller de concientización sobre la importancia de la contabilidad patrimonial.
•	50 contadores y encargados de ejecución presupuestaria de los gobiernos locales fueron entrenados sobre el Sistema de Contabilidad basados en las NICSP.
•	40 contadores y encargados de ejecución presupuestaria de los gobiernos locales fueron entrenados en el Sistema de Administración de Bienes (SIAB), en representación del mismo número de instituciones.
•	Dos (2) entrenamientos sobre la elaboración de estados financieros, dirigido a los ayuntamientos de Sabana Yegua y la Junta Distrital Doña Ana.
3.	</t>
    </r>
    <r>
      <rPr>
        <b/>
        <sz val="11"/>
        <color theme="1"/>
        <rFont val="Calibri"/>
        <family val="2"/>
        <scheme val="minor"/>
      </rPr>
      <t>Armonización del sistema de contabilidad gubernamental a través de la coordinación contable.</t>
    </r>
    <r>
      <rPr>
        <sz val="11"/>
        <color theme="1"/>
        <rFont val="Calibri"/>
        <family val="2"/>
        <scheme val="minor"/>
      </rPr>
      <t xml:space="preserve">
•	Remisión de comunicación orientando a las instituciones a cumplir la ley 126-01, articulo 5 que dicta que el departamento de contabilidad de las instituciones debe ser dirigido por contadores públicos autorizados.
•	Solicitud de apertura de módulo de contabilidad en los sistemas utilizados y el debido seguimiento al uso de los mismos.
•	Solicitud a las instituciones de los registros por partida doble de acuerdo a lo establecido en las normativas emitidas por este órgano rector (Digecog).
•	Se logró que el 50% de las instituciones seleccionadas habiliten el módulo de contabilidad y realicen los registros patrimoniales en los mismos. 
•	85% de las instituciones seleccionas (17 instituciones) realiza sus conciliaciones bancarias y al final del 2022 ya el 100% las realizan mensualmente.
•	Fue solicitado apertura de fondos de caja chica ya que solo siete (7) manejaban los gastos menores por esa vía.
•	Se logró que el 80% de las instituciones registren el inventario de bienes de consumo. (pendientes cuatro).
•	9 instituciones comenzaran los registros de sus cuentas por cobrar luego de las visitas, ya que se pudo detectar que ninguna institución posee registros de las mismas.
•	Al finalizar el 2022, 19 instituciones iniciaron sus registros y actualización de los bienes, pendiente el Ayuntamiento Municipal de Bonao.
•	A inicios del proyecto solo un ayuntamiento registraba todas las transacciones presupuestarias en el SIAFIM y al finalizar este periodo ya 13 instituciones están realizando sus registros.
4.	</t>
    </r>
    <r>
      <rPr>
        <b/>
        <sz val="11"/>
        <color theme="1"/>
        <rFont val="Calibri"/>
        <family val="2"/>
        <scheme val="minor"/>
      </rPr>
      <t>Acompañamiento y seguimiento en todo el proceso de la armonización contable.</t>
    </r>
    <r>
      <rPr>
        <sz val="11"/>
        <color theme="1"/>
        <rFont val="Calibri"/>
        <family val="2"/>
        <scheme val="minor"/>
      </rPr>
      <t xml:space="preserve">
El proceso de implementación contable se han brindado acompañamientos, asesorías y seguimientos en cuanto al registro de las operaciones contables y la producción de estados financieros el sistema es gradual y continuo por lo que es evidente el avance en la implementación del sistema. En este sentido, continuaremos implementado nuevos procesos para el período fiscal 2023.
</t>
    </r>
  </si>
  <si>
    <t>En la programación financiera no fueron programados en trimestre octubre/diciembre 2022, los pagos realizados a los empleados; por concepto de regalía pascual, compensación extraordinaria anual, compensación por el logro de indicadores del ministerio de administracion publica (Map), reajuste salarias y nuevos ingresos del personal, por lo que hubo que realizar las modificaciones necesaria, para completar los pago de cuerdo a la nomina.</t>
  </si>
  <si>
    <t xml:space="preserve">
1. Durante el cuarto trimestre  no fue planificada una meta física para este indicador por tal motivo no tiene una ejecución.                  
2. Durante el cuarto trimestre fue planificada una meta financiera de RD$30,990,367, de los cuales fue ejecutado RD$78,465,896.18 correspondiente a un 253% del logro de la meta programada para el trimestre.</t>
  </si>
  <si>
    <t>Informe de evaluación anual de las metas físicas-financieras 2022</t>
  </si>
  <si>
    <t>6466  Instituciones del (SPNF) incluidas en los informes.</t>
  </si>
  <si>
    <r>
      <rPr>
        <sz val="11"/>
        <rFont val="Century Gothic"/>
        <family val="2"/>
      </rPr>
      <t>Este producto se refiere a las instituciones del Sector Público con informaciones económicas financieras contenidas en informes, que sirven de base para la rendición de cuentas del Poder Ejecutivo ante el Congreso Nacional.</t>
    </r>
    <r>
      <rPr>
        <sz val="4.95"/>
        <color theme="1"/>
        <rFont val="Calibri"/>
        <family val="2"/>
      </rPr>
      <t xml:space="preserve">
 </t>
    </r>
  </si>
  <si>
    <t>Aumentar la cobertura de instituciones del sector público no financiero incluidos en los informes de rendición de cuentas en el 2022.</t>
  </si>
  <si>
    <t>Aumentar la cobertura de instituciones del sector público no financiero incluidos en los informes de rendición de cuentas   en el 2022.</t>
  </si>
  <si>
    <r>
      <t>Implementación de las normativas contables elaboradas en cumplimiento con las Normas Internacionales de Contabilidad NICSP, en las instituciones del sector público no financiero, mediante capacitación y seguimiento.</t>
    </r>
    <r>
      <rPr>
        <sz val="4.95"/>
        <color theme="1"/>
        <rFont val="Calibri"/>
        <family val="2"/>
      </rPr>
      <t xml:space="preserve">
 </t>
    </r>
  </si>
  <si>
    <r>
      <t>Para el año 2022 fue planificado implementar el Sistema de Contabilidad Gubernamental (SCG) en un 23%, distribuidos de la siguiente manera: 18% para las unidades ejecutoras del Gobierno central, representado por 29 instituciones</t>
    </r>
    <r>
      <rPr>
        <sz val="11"/>
        <color rgb="FFFF0000"/>
        <rFont val="Century Gothic"/>
        <family val="2"/>
      </rPr>
      <t xml:space="preserve"> </t>
    </r>
    <r>
      <rPr>
        <sz val="11"/>
        <rFont val="Century Gothic"/>
        <family val="2"/>
      </rPr>
      <t>del universo de 159</t>
    </r>
    <r>
      <rPr>
        <sz val="11"/>
        <color rgb="FFFF0000"/>
        <rFont val="Century Gothic"/>
        <family val="2"/>
      </rPr>
      <t xml:space="preserve"> </t>
    </r>
    <r>
      <rPr>
        <sz val="11"/>
        <rFont val="Century Gothic"/>
        <family val="2"/>
      </rPr>
      <t xml:space="preserve">y un 5% para los gobiernos locales equivalentes a 30 instituciones de 393 existentes, las mismas fueron ejecutadas al 100% acorde al cronograma de implementación. 
Fue desarrollada una primera fase del producto en el T2 con una meta de un 4%, ejecuctada al 100%, que consistía en un levantamiento de información referente a la situación económica y financiera de las instituciones, resultando un plan de acción producto de las realidad encontradas.
La segunda fase del producto desarrollada en el T4 con una meta de un 19%, ejecutado al 100% consistía en desarrollar una serie de actividades como: 
</t>
    </r>
    <r>
      <rPr>
        <b/>
        <sz val="11"/>
        <rFont val="Century Gothic"/>
        <family val="2"/>
      </rPr>
      <t>Sensibilización y capacitación al personal responsable de la información contable de las áreas financieras</t>
    </r>
    <r>
      <rPr>
        <sz val="11"/>
        <rFont val="Century Gothic"/>
        <family val="2"/>
      </rPr>
      <t xml:space="preserve">, en donde fueron capacitadas 118 contadores y directores de las áreas financieras de las instituciones.
</t>
    </r>
    <r>
      <rPr>
        <b/>
        <sz val="11"/>
        <rFont val="Century Gothic"/>
        <family val="2"/>
      </rPr>
      <t xml:space="preserve">Armonización del sistema de contabilidad gubernamental a través de la coordinación contable, </t>
    </r>
    <r>
      <rPr>
        <sz val="11"/>
        <rFont val="Century Gothic"/>
        <family val="2"/>
      </rPr>
      <t xml:space="preserve">en esta etapa se lograron varios aspectos para el éxito de la implementación del sistema:  Se logró que el 50% de las instituciones seleccionadas habiliten el módulo de contabilidad y realicen los registros patrimoniales en los mismos, 85% de las instituciones seleccionadas (17 instituciones) realizarán sus conciliaciones bancarias, para el cierre del periodo fiscal 2022, ya el 100% de las instituciones insertadas realizaran mensualmente sus registros, entre otras acciones que están presentadas en la ejecución del T4.
</t>
    </r>
    <r>
      <rPr>
        <b/>
        <sz val="11"/>
        <rFont val="Century Gothic"/>
        <family val="2"/>
      </rPr>
      <t xml:space="preserve">Acompañamiento y seguimiento en todo el proceso de la armonización contable.
</t>
    </r>
    <r>
      <rPr>
        <sz val="11"/>
        <rFont val="Century Gothic"/>
        <family val="2"/>
      </rPr>
      <t>Las demás acciones están contenidas en los informes de implementación del sistema como evidencias.
En cuanto a la ejecución financiera para el año 2022 fue planificado una meta de RD$ 76,922,056.00 y ejecutado RD 68,452,491.26 para una ejecución de un 89%.</t>
    </r>
  </si>
  <si>
    <t>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y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Ejecución financiera: fue planificada una meta de RD$124,262,598.00 y ejecutado RD$174,913,576.09 para un nivel de ejecución de 140.76%</t>
  </si>
  <si>
    <r>
      <t xml:space="preserve">Causas y justificación del desvío:
</t>
    </r>
    <r>
      <rPr>
        <sz val="11"/>
        <color rgb="FF000000"/>
        <rFont val="Century Gothic"/>
        <family val="2"/>
      </rPr>
      <t>La institución tiene una desviación positiva por sobrepasar la meta de manera favorable ejecutando un 111.52%. Esto producto a que las instituciones han avanzado fruto a las asistencias y asesorías realizadas por esta institución. Además, se  han dado más seguimiento para el logro de esta meta.  detallados en el apartado de logros alcanzados
En cuanto a la ejecución Financiera:
Fue planifacado una meta de RD$124,262,598.00 y ejecutado RD$174,913,576.09 para un nivel de ejecución de 140.76%
El devío en la programación financiera fue a causa de que no fueron programados en trimestre octubre/diciembre 2022, los pagos realizados a los empleados; por concepto de regalía pascual, compensación extraordinaria anual, compensación por el logro de indicadores del Ministerio de Administracion pública (MAP), reajuste salarias y nuevos ingresos del personal, por lo que hubo que realizar las modificaciones necesaria, para completar los pago de cuerdo a la nómina.</t>
    </r>
    <r>
      <rPr>
        <b/>
        <sz val="11"/>
        <color rgb="FF000000"/>
        <rFont val="Century Gothic"/>
        <family val="2"/>
      </rPr>
      <t xml:space="preserve">
</t>
    </r>
  </si>
  <si>
    <r>
      <rPr>
        <b/>
        <sz val="11"/>
        <rFont val="Century Gothic"/>
        <family val="2"/>
      </rPr>
      <t xml:space="preserve">                                     </t>
    </r>
    <r>
      <rPr>
        <b/>
        <sz val="11"/>
        <color rgb="FF000000"/>
        <rFont val="Century Gothic"/>
        <family val="2"/>
      </rPr>
      <t xml:space="preserve">
La causas  de desviación:
Fisico: 
</t>
    </r>
    <r>
      <rPr>
        <sz val="11"/>
        <color rgb="FF000000"/>
        <rFont val="Century Gothic"/>
        <family val="2"/>
      </rPr>
      <t>La desviación de un 54% por debajo de lo programado se debió a una programación errónea de un 27% en el primer trimestre. La meta total del producto era un de un 23% y está fue completada en un 100%.</t>
    </r>
    <r>
      <rPr>
        <b/>
        <sz val="11"/>
        <color rgb="FF000000"/>
        <rFont val="Century Gothic"/>
        <family val="2"/>
      </rPr>
      <t xml:space="preserve">  
Financiera:</t>
    </r>
    <r>
      <rPr>
        <sz val="11"/>
        <color rgb="FF000000"/>
        <rFont val="Century Gothic"/>
        <family val="2"/>
      </rPr>
      <t xml:space="preserve">
La desviación financiera fue a causa de mover recursos de un producto a otro mediante las modificaciones presupuestarias, cambio de personal de un departamento a otro. Razón por la que no se ejecutó el 11% del balance estimado. </t>
    </r>
  </si>
  <si>
    <t>Laura Perez Lalane</t>
  </si>
  <si>
    <t>Encargado Departamento Administrativo Financiero</t>
  </si>
  <si>
    <t>Dionisio Felix Castro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</si>
</sst>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 %"/>
    <numFmt numFmtId="168" formatCode="[$-10409]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9"/>
      <color theme="1"/>
      <name val="Calibri"/>
      <family val="2"/>
      <scheme val="minor"/>
    </font>
    <font>
      <b/>
      <i/>
      <sz val="9"/>
      <color theme="1"/>
      <name val="Calibri"/>
      <family val="2"/>
      <scheme val="minor"/>
    </font>
    <font>
      <b/>
      <i/>
      <sz val="11"/>
      <color theme="1"/>
      <name val="Calibri"/>
      <family val="2"/>
      <scheme val="minor"/>
    </font>
    <font>
      <sz val="11"/>
      <color rgb="FFFF0000"/>
      <name val="Century Gothic"/>
      <family val="2"/>
    </font>
    <font>
      <b/>
      <sz val="11"/>
      <name val="Century Gothic"/>
      <family val="2"/>
    </font>
    <font>
      <sz val="9"/>
      <color rgb="FF4D4D4D"/>
      <name val="Calibri"/>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46">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3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Font="1" applyBorder="1"/>
    <xf numFmtId="0" fontId="0" fillId="0" borderId="0" xfId="0" applyFont="1"/>
    <xf numFmtId="0" fontId="0" fillId="0" borderId="0" xfId="0" applyFont="1" applyBorder="1"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165" fontId="16" fillId="0" borderId="34" xfId="0" applyNumberFormat="1"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166" fontId="16" fillId="0" borderId="28" xfId="0" applyNumberFormat="1" applyFont="1" applyFill="1" applyBorder="1" applyAlignment="1" applyProtection="1">
      <alignment horizontal="center" vertical="center" wrapText="1" readingOrder="1"/>
      <protection locked="0"/>
    </xf>
    <xf numFmtId="166" fontId="16" fillId="0" borderId="34" xfId="0" applyNumberFormat="1" applyFont="1" applyFill="1" applyBorder="1" applyAlignment="1" applyProtection="1">
      <alignment horizontal="center" vertical="center" wrapText="1" readingOrder="1"/>
      <protection locked="0"/>
    </xf>
    <xf numFmtId="0" fontId="11" fillId="0" borderId="0" xfId="0" applyFont="1" applyFill="1" applyBorder="1"/>
    <xf numFmtId="0" fontId="35" fillId="11" borderId="40" xfId="0" applyNumberFormat="1" applyFont="1" applyFill="1" applyBorder="1" applyAlignment="1">
      <alignment horizontal="center" vertical="center" wrapText="1" readingOrder="1"/>
    </xf>
    <xf numFmtId="4" fontId="11" fillId="0" borderId="0" xfId="0" applyNumberFormat="1" applyFont="1" applyFill="1" applyBorder="1"/>
    <xf numFmtId="0" fontId="11" fillId="0" borderId="0" xfId="0" applyFont="1" applyFill="1" applyBorder="1" applyAlignment="1">
      <alignment wrapText="1"/>
    </xf>
    <xf numFmtId="9" fontId="11" fillId="0" borderId="0" xfId="2" applyFont="1" applyFill="1" applyBorder="1"/>
    <xf numFmtId="165" fontId="36" fillId="9" borderId="40" xfId="0" applyNumberFormat="1" applyFont="1" applyFill="1" applyBorder="1" applyAlignment="1">
      <alignment horizontal="center" vertical="center" wrapText="1" readingOrder="1"/>
    </xf>
    <xf numFmtId="9" fontId="11" fillId="0" borderId="0" xfId="0" applyNumberFormat="1" applyFont="1" applyFill="1" applyBorder="1"/>
    <xf numFmtId="3" fontId="11" fillId="0" borderId="0" xfId="0" applyNumberFormat="1" applyFont="1" applyFill="1" applyBorder="1"/>
    <xf numFmtId="0" fontId="38" fillId="0" borderId="0" xfId="0" applyFont="1" applyFill="1" applyBorder="1" applyAlignment="1">
      <alignment horizontal="justify" vertical="center"/>
    </xf>
    <xf numFmtId="0" fontId="11" fillId="0" borderId="0" xfId="0" applyFont="1" applyFill="1" applyBorder="1" applyAlignment="1">
      <alignment vertical="top"/>
    </xf>
    <xf numFmtId="0" fontId="39" fillId="0" borderId="0" xfId="0" applyFont="1" applyFill="1" applyBorder="1" applyAlignment="1">
      <alignment horizontal="left" vertical="center" wrapText="1" indent="5"/>
    </xf>
    <xf numFmtId="0" fontId="38" fillId="0" borderId="0" xfId="0" applyFont="1" applyFill="1" applyBorder="1" applyAlignment="1">
      <alignment horizontal="justify" vertical="center" wrapText="1"/>
    </xf>
    <xf numFmtId="0" fontId="40" fillId="0" borderId="0" xfId="0" applyFont="1" applyFill="1" applyBorder="1"/>
    <xf numFmtId="0" fontId="11" fillId="0" borderId="1" xfId="0" applyFont="1" applyFill="1" applyBorder="1"/>
    <xf numFmtId="0" fontId="11" fillId="0" borderId="15" xfId="0" applyFont="1" applyFill="1" applyBorder="1"/>
    <xf numFmtId="0" fontId="11" fillId="0" borderId="44" xfId="0" applyFont="1" applyFill="1" applyBorder="1"/>
    <xf numFmtId="0" fontId="11" fillId="0" borderId="5" xfId="0" applyFont="1" applyFill="1" applyBorder="1"/>
    <xf numFmtId="0" fontId="11" fillId="0" borderId="6" xfId="0" applyFont="1" applyFill="1" applyBorder="1"/>
    <xf numFmtId="0" fontId="11" fillId="0" borderId="9" xfId="0" applyFont="1" applyFill="1" applyBorder="1"/>
    <xf numFmtId="0" fontId="28" fillId="0" borderId="10" xfId="0" applyNumberFormat="1" applyFont="1" applyFill="1" applyBorder="1" applyAlignment="1">
      <alignment horizontal="justify" vertical="top" wrapText="1" readingOrder="1"/>
    </xf>
    <xf numFmtId="0" fontId="11" fillId="0" borderId="11" xfId="0" applyFont="1" applyFill="1" applyBorder="1"/>
    <xf numFmtId="0" fontId="11" fillId="0" borderId="10" xfId="0" applyFont="1" applyFill="1" applyBorder="1"/>
    <xf numFmtId="0" fontId="11" fillId="0" borderId="0" xfId="0" applyFont="1" applyFill="1" applyBorder="1" applyAlignment="1"/>
    <xf numFmtId="0" fontId="18" fillId="0" borderId="0" xfId="0" applyFont="1" applyAlignment="1">
      <alignment vertical="center" wrapText="1"/>
    </xf>
    <xf numFmtId="0" fontId="11" fillId="0" borderId="0" xfId="0" applyFont="1" applyFill="1" applyBorder="1" applyAlignment="1">
      <alignment vertical="center"/>
    </xf>
    <xf numFmtId="0" fontId="0" fillId="0" borderId="35" xfId="0" applyFont="1" applyFill="1" applyBorder="1" applyAlignment="1" applyProtection="1">
      <alignment vertical="center" wrapText="1"/>
      <protection locked="0"/>
    </xf>
    <xf numFmtId="0" fontId="0" fillId="0" borderId="36" xfId="0" applyFont="1" applyFill="1" applyBorder="1" applyAlignment="1" applyProtection="1">
      <alignment vertical="center" wrapText="1"/>
      <protection locked="0"/>
    </xf>
    <xf numFmtId="0" fontId="0" fillId="0" borderId="37"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21" fillId="0" borderId="17" xfId="0" applyFont="1" applyFill="1" applyBorder="1" applyAlignment="1" applyProtection="1">
      <alignment vertical="center" wrapText="1"/>
      <protection locked="0"/>
    </xf>
    <xf numFmtId="9" fontId="36" fillId="0" borderId="40" xfId="2" applyFont="1" applyFill="1" applyBorder="1" applyAlignment="1">
      <alignment horizontal="center" vertical="center" wrapText="1" readingOrder="1"/>
    </xf>
    <xf numFmtId="0" fontId="11" fillId="0" borderId="0" xfId="0" applyFont="1" applyFill="1" applyBorder="1"/>
    <xf numFmtId="0" fontId="11" fillId="0" borderId="36" xfId="0" applyFont="1" applyFill="1" applyBorder="1"/>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11" fillId="0" borderId="36" xfId="0" applyFont="1" applyFill="1" applyBorder="1" applyAlignment="1">
      <alignment horizontal="center"/>
    </xf>
    <xf numFmtId="0" fontId="11" fillId="0" borderId="45" xfId="0" applyFont="1" applyFill="1" applyBorder="1" applyAlignment="1">
      <alignment horizontal="center" vertical="center"/>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NumberFormat="1" applyFont="1" applyFill="1" applyBorder="1" applyAlignment="1" applyProtection="1">
      <alignment horizontal="center" vertical="center" wrapText="1" readingOrder="1"/>
    </xf>
    <xf numFmtId="9" fontId="13" fillId="7" borderId="29" xfId="2" applyNumberFormat="1"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36" xfId="0" applyFont="1" applyFill="1" applyBorder="1" applyAlignment="1" applyProtection="1">
      <alignment horizontal="center" vertical="center" wrapText="1"/>
      <protection locked="0"/>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23" fillId="6" borderId="22" xfId="0" applyFont="1" applyFill="1" applyBorder="1" applyAlignment="1">
      <alignment horizontal="left" vertical="center" wrapText="1"/>
    </xf>
    <xf numFmtId="0" fontId="25" fillId="0" borderId="0" xfId="0" applyFont="1" applyFill="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top" wrapText="1"/>
      <protection locked="0"/>
    </xf>
    <xf numFmtId="0" fontId="0" fillId="0" borderId="18" xfId="0" applyFont="1" applyFill="1" applyBorder="1" applyAlignment="1" applyProtection="1">
      <alignment horizontal="left" vertical="top" wrapText="1"/>
      <protection locked="0"/>
    </xf>
    <xf numFmtId="0" fontId="41" fillId="0" borderId="0" xfId="0" applyFont="1" applyFill="1" applyAlignment="1" applyProtection="1">
      <alignment horizontal="left" vertical="top" wrapText="1"/>
      <protection locked="0"/>
    </xf>
    <xf numFmtId="0" fontId="41" fillId="0" borderId="18"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center" wrapText="1"/>
      <protection locked="0"/>
    </xf>
    <xf numFmtId="0" fontId="11" fillId="0" borderId="0" xfId="0" applyFont="1" applyFill="1" applyBorder="1" applyAlignment="1">
      <alignment horizontal="center" vertical="center"/>
    </xf>
    <xf numFmtId="0" fontId="31" fillId="10" borderId="0" xfId="0" applyNumberFormat="1" applyFont="1" applyFill="1" applyBorder="1" applyAlignment="1">
      <alignment vertical="top" wrapText="1" readingOrder="1"/>
    </xf>
    <xf numFmtId="0" fontId="11" fillId="0" borderId="0" xfId="0" applyFont="1" applyFill="1" applyBorder="1"/>
    <xf numFmtId="0" fontId="28" fillId="0" borderId="2" xfId="0" applyNumberFormat="1" applyFont="1" applyFill="1" applyBorder="1" applyAlignment="1">
      <alignment horizontal="left" vertical="top" wrapText="1" readingOrder="1"/>
    </xf>
    <xf numFmtId="0" fontId="11" fillId="0" borderId="3" xfId="0" applyFont="1" applyFill="1" applyBorder="1" applyAlignment="1">
      <alignment horizontal="left" readingOrder="1"/>
    </xf>
    <xf numFmtId="0" fontId="11" fillId="0" borderId="4" xfId="0" applyFont="1" applyFill="1" applyBorder="1" applyAlignment="1">
      <alignment horizontal="left" readingOrder="1"/>
    </xf>
    <xf numFmtId="0" fontId="28" fillId="9" borderId="5" xfId="0" applyNumberFormat="1" applyFont="1" applyFill="1" applyBorder="1" applyAlignment="1">
      <alignment vertical="top" wrapText="1" readingOrder="1"/>
    </xf>
    <xf numFmtId="0" fontId="11" fillId="9" borderId="0" xfId="0" applyFont="1" applyFill="1" applyBorder="1"/>
    <xf numFmtId="0" fontId="11" fillId="9" borderId="6" xfId="0" applyFont="1" applyFill="1" applyBorder="1"/>
    <xf numFmtId="0" fontId="27" fillId="0" borderId="5" xfId="0" applyNumberFormat="1" applyFont="1" applyFill="1" applyBorder="1" applyAlignment="1">
      <alignment vertical="top" wrapText="1" readingOrder="1"/>
    </xf>
    <xf numFmtId="0" fontId="11" fillId="0" borderId="6" xfId="0" applyFont="1" applyFill="1" applyBorder="1"/>
    <xf numFmtId="0" fontId="30" fillId="0" borderId="5" xfId="0" applyNumberFormat="1" applyFont="1" applyFill="1" applyBorder="1" applyAlignment="1">
      <alignment horizontal="justify" vertical="top" wrapText="1" readingOrder="1"/>
    </xf>
    <xf numFmtId="0" fontId="11" fillId="0" borderId="0" xfId="0" applyFont="1" applyFill="1" applyBorder="1" applyAlignment="1">
      <alignment horizontal="justify"/>
    </xf>
    <xf numFmtId="0" fontId="11" fillId="0" borderId="6" xfId="0" applyFont="1" applyFill="1" applyBorder="1" applyAlignment="1">
      <alignment horizontal="justify"/>
    </xf>
    <xf numFmtId="0" fontId="11" fillId="0" borderId="36" xfId="0" applyFont="1" applyFill="1" applyBorder="1" applyAlignment="1">
      <alignment horizontal="center" vertical="center"/>
    </xf>
    <xf numFmtId="0" fontId="30" fillId="0" borderId="5" xfId="0" applyNumberFormat="1" applyFont="1" applyFill="1" applyBorder="1" applyAlignment="1">
      <alignment vertical="top" wrapText="1" readingOrder="1"/>
    </xf>
    <xf numFmtId="0" fontId="30" fillId="0" borderId="0" xfId="0" applyNumberFormat="1" applyFont="1" applyFill="1" applyBorder="1" applyAlignment="1">
      <alignment vertical="top" wrapText="1" readingOrder="1"/>
    </xf>
    <xf numFmtId="0" fontId="30" fillId="0" borderId="6" xfId="0" applyNumberFormat="1" applyFont="1" applyFill="1" applyBorder="1" applyAlignment="1">
      <alignment vertical="top" wrapText="1" readingOrder="1"/>
    </xf>
    <xf numFmtId="0" fontId="28" fillId="9" borderId="0" xfId="0" applyNumberFormat="1" applyFont="1" applyFill="1" applyBorder="1" applyAlignment="1">
      <alignment vertical="top" wrapText="1" readingOrder="1"/>
    </xf>
    <xf numFmtId="0" fontId="28" fillId="9" borderId="6" xfId="0" applyNumberFormat="1" applyFont="1" applyFill="1" applyBorder="1" applyAlignment="1">
      <alignment vertical="top" wrapText="1" readingOrder="1"/>
    </xf>
    <xf numFmtId="0" fontId="28" fillId="9" borderId="9" xfId="0" applyNumberFormat="1" applyFont="1" applyFill="1" applyBorder="1" applyAlignment="1">
      <alignment vertical="top" wrapText="1" readingOrder="1"/>
    </xf>
    <xf numFmtId="0" fontId="28" fillId="9" borderId="10" xfId="0" applyNumberFormat="1" applyFont="1" applyFill="1" applyBorder="1" applyAlignment="1">
      <alignment vertical="top" wrapText="1" readingOrder="1"/>
    </xf>
    <xf numFmtId="0" fontId="28" fillId="9" borderId="11" xfId="0" applyNumberFormat="1" applyFont="1" applyFill="1" applyBorder="1" applyAlignment="1">
      <alignment vertical="top" wrapText="1" readingOrder="1"/>
    </xf>
    <xf numFmtId="0" fontId="27" fillId="12" borderId="1" xfId="0" applyNumberFormat="1" applyFont="1" applyFill="1" applyBorder="1" applyAlignment="1">
      <alignment vertical="top" wrapText="1" readingOrder="1"/>
    </xf>
    <xf numFmtId="0" fontId="11" fillId="0" borderId="15" xfId="0" applyFont="1" applyFill="1" applyBorder="1"/>
    <xf numFmtId="0" fontId="27" fillId="12" borderId="15" xfId="0" applyNumberFormat="1" applyFont="1" applyFill="1" applyBorder="1" applyAlignment="1">
      <alignment vertical="top" wrapText="1" readingOrder="1"/>
    </xf>
    <xf numFmtId="0" fontId="11" fillId="0" borderId="44" xfId="0" applyFont="1" applyFill="1" applyBorder="1"/>
    <xf numFmtId="0" fontId="27" fillId="12" borderId="5" xfId="0" applyNumberFormat="1" applyFont="1" applyFill="1" applyBorder="1" applyAlignment="1">
      <alignment vertical="top" wrapText="1" readingOrder="1"/>
    </xf>
    <xf numFmtId="0" fontId="27" fillId="12" borderId="0" xfId="0" applyNumberFormat="1" applyFont="1" applyFill="1" applyBorder="1" applyAlignment="1">
      <alignment vertical="top" wrapText="1" readingOrder="1"/>
    </xf>
    <xf numFmtId="0" fontId="28" fillId="0" borderId="5" xfId="0" applyNumberFormat="1" applyFont="1" applyFill="1" applyBorder="1" applyAlignment="1">
      <alignment horizontal="justify" vertical="top" wrapText="1" readingOrder="1"/>
    </xf>
    <xf numFmtId="1" fontId="36"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166" fontId="36" fillId="0" borderId="43" xfId="0" applyNumberFormat="1" applyFont="1" applyFill="1" applyBorder="1" applyAlignment="1">
      <alignment horizontal="center" vertical="center" wrapText="1" readingOrder="1"/>
    </xf>
    <xf numFmtId="166" fontId="36" fillId="0" borderId="42" xfId="0" applyNumberFormat="1" applyFont="1" applyFill="1" applyBorder="1" applyAlignment="1">
      <alignment horizontal="center" vertical="center" wrapText="1" readingOrder="1"/>
    </xf>
    <xf numFmtId="10" fontId="36" fillId="0" borderId="40" xfId="2" applyNumberFormat="1" applyFont="1" applyFill="1" applyBorder="1" applyAlignment="1">
      <alignment horizontal="center" vertical="center" wrapText="1" readingOrder="1"/>
    </xf>
    <xf numFmtId="10" fontId="11" fillId="0" borderId="42" xfId="2" applyNumberFormat="1" applyFont="1" applyFill="1" applyBorder="1" applyAlignment="1">
      <alignment vertical="top" wrapText="1"/>
    </xf>
    <xf numFmtId="10" fontId="36" fillId="0" borderId="40" xfId="0" applyNumberFormat="1" applyFont="1" applyFill="1" applyBorder="1" applyAlignment="1">
      <alignment horizontal="center" vertical="center" wrapText="1" readingOrder="1"/>
    </xf>
    <xf numFmtId="10" fontId="11" fillId="0" borderId="41" xfId="0" applyNumberFormat="1" applyFont="1" applyFill="1" applyBorder="1" applyAlignment="1">
      <alignment vertical="top" wrapText="1"/>
    </xf>
    <xf numFmtId="10" fontId="11" fillId="0" borderId="42" xfId="0" applyNumberFormat="1" applyFont="1" applyFill="1" applyBorder="1" applyAlignment="1">
      <alignment vertical="top" wrapText="1"/>
    </xf>
    <xf numFmtId="0" fontId="31" fillId="10" borderId="15" xfId="0" applyNumberFormat="1" applyFont="1" applyFill="1" applyBorder="1" applyAlignment="1">
      <alignment vertical="top" wrapText="1" readingOrder="1"/>
    </xf>
    <xf numFmtId="0" fontId="36" fillId="0" borderId="40" xfId="0" applyNumberFormat="1" applyFont="1" applyFill="1" applyBorder="1" applyAlignment="1">
      <alignment horizontal="left" vertical="center" wrapText="1" readingOrder="1"/>
    </xf>
    <xf numFmtId="0" fontId="11" fillId="0" borderId="41" xfId="0" applyNumberFormat="1" applyFont="1" applyFill="1" applyBorder="1" applyAlignment="1">
      <alignment vertical="top" wrapText="1"/>
    </xf>
    <xf numFmtId="0" fontId="11" fillId="0" borderId="42" xfId="0" applyNumberFormat="1" applyFont="1" applyFill="1" applyBorder="1" applyAlignment="1">
      <alignment vertical="top" wrapText="1"/>
    </xf>
    <xf numFmtId="4" fontId="36" fillId="0" borderId="40" xfId="0" applyNumberFormat="1" applyFont="1" applyFill="1" applyBorder="1" applyAlignment="1">
      <alignment horizontal="center" vertical="center" wrapText="1" readingOrder="1"/>
    </xf>
    <xf numFmtId="4" fontId="11" fillId="0" borderId="41" xfId="0" applyNumberFormat="1" applyFont="1" applyFill="1" applyBorder="1" applyAlignment="1">
      <alignment vertical="top" wrapText="1"/>
    </xf>
    <xf numFmtId="4" fontId="11" fillId="0" borderId="42" xfId="0" applyNumberFormat="1" applyFont="1" applyFill="1" applyBorder="1" applyAlignment="1">
      <alignment vertical="top" wrapText="1"/>
    </xf>
    <xf numFmtId="9" fontId="36" fillId="0" borderId="40" xfId="2" applyFont="1" applyFill="1" applyBorder="1" applyAlignment="1">
      <alignment horizontal="center" vertical="center" wrapText="1" readingOrder="1"/>
    </xf>
    <xf numFmtId="9" fontId="11" fillId="0" borderId="42" xfId="2" applyFont="1" applyFill="1" applyBorder="1" applyAlignment="1">
      <alignment vertical="top" wrapText="1"/>
    </xf>
    <xf numFmtId="166" fontId="36" fillId="0" borderId="40" xfId="0" applyNumberFormat="1" applyFont="1" applyFill="1" applyBorder="1" applyAlignment="1">
      <alignment horizontal="center" vertical="center" wrapText="1" readingOrder="1"/>
    </xf>
    <xf numFmtId="0" fontId="35" fillId="11" borderId="40" xfId="0" applyNumberFormat="1" applyFont="1" applyFill="1" applyBorder="1" applyAlignment="1">
      <alignment horizontal="center" vertical="center" wrapText="1" readingOrder="1"/>
    </xf>
    <xf numFmtId="9" fontId="36" fillId="0" borderId="40" xfId="2" applyNumberFormat="1" applyFont="1" applyFill="1" applyBorder="1" applyAlignment="1">
      <alignment horizontal="center" vertical="center" wrapText="1" readingOrder="1"/>
    </xf>
    <xf numFmtId="9" fontId="11" fillId="0" borderId="42" xfId="2" applyNumberFormat="1" applyFont="1" applyFill="1" applyBorder="1" applyAlignment="1">
      <alignment vertical="top" wrapText="1"/>
    </xf>
    <xf numFmtId="168" fontId="36" fillId="0" borderId="40" xfId="0" applyNumberFormat="1" applyFont="1" applyFill="1" applyBorder="1" applyAlignment="1">
      <alignment horizontal="center" vertical="center" wrapText="1" readingOrder="1"/>
    </xf>
    <xf numFmtId="168" fontId="11" fillId="0" borderId="41" xfId="0" applyNumberFormat="1" applyFont="1" applyFill="1" applyBorder="1" applyAlignment="1">
      <alignment vertical="top" wrapText="1"/>
    </xf>
    <xf numFmtId="168" fontId="11" fillId="0" borderId="42" xfId="0" applyNumberFormat="1" applyFont="1" applyFill="1" applyBorder="1" applyAlignment="1">
      <alignment vertical="top" wrapText="1"/>
    </xf>
    <xf numFmtId="0" fontId="33" fillId="0" borderId="40" xfId="0" applyNumberFormat="1" applyFont="1" applyFill="1" applyBorder="1" applyAlignment="1">
      <alignment horizontal="center" vertical="center" wrapText="1" readingOrder="1"/>
    </xf>
    <xf numFmtId="166" fontId="46" fillId="0" borderId="43" xfId="0" applyNumberFormat="1" applyFont="1" applyFill="1" applyBorder="1" applyAlignment="1">
      <alignment horizontal="center" vertical="center" wrapText="1" readingOrder="1"/>
    </xf>
    <xf numFmtId="166" fontId="46" fillId="0" borderId="41" xfId="0" applyNumberFormat="1" applyFont="1" applyFill="1" applyBorder="1" applyAlignment="1">
      <alignment horizontal="center" vertical="center" wrapText="1" readingOrder="1"/>
    </xf>
    <xf numFmtId="166" fontId="46" fillId="0" borderId="42" xfId="0" applyNumberFormat="1" applyFont="1" applyFill="1" applyBorder="1" applyAlignment="1">
      <alignment horizontal="center" vertical="center" wrapText="1" readingOrder="1"/>
    </xf>
    <xf numFmtId="166" fontId="46" fillId="0" borderId="40" xfId="0" applyNumberFormat="1" applyFont="1" applyFill="1" applyBorder="1" applyAlignment="1">
      <alignment horizontal="center" vertical="center" wrapText="1" readingOrder="1"/>
    </xf>
    <xf numFmtId="0" fontId="16" fillId="0" borderId="41" xfId="0" applyNumberFormat="1" applyFont="1" applyFill="1" applyBorder="1" applyAlignment="1">
      <alignment vertical="top" wrapText="1"/>
    </xf>
    <xf numFmtId="0" fontId="16" fillId="0" borderId="42" xfId="0" applyNumberFormat="1" applyFont="1" applyFill="1" applyBorder="1" applyAlignment="1">
      <alignment vertical="top" wrapText="1"/>
    </xf>
    <xf numFmtId="167" fontId="46" fillId="9" borderId="40" xfId="0" applyNumberFormat="1" applyFont="1" applyFill="1" applyBorder="1" applyAlignment="1">
      <alignment horizontal="center" vertical="center" wrapText="1" readingOrder="1"/>
    </xf>
    <xf numFmtId="167" fontId="16" fillId="9" borderId="41" xfId="0" applyNumberFormat="1" applyFont="1" applyFill="1" applyBorder="1" applyAlignment="1">
      <alignment vertical="top" wrapText="1"/>
    </xf>
    <xf numFmtId="167" fontId="16" fillId="9" borderId="42" xfId="0" applyNumberFormat="1" applyFont="1" applyFill="1" applyBorder="1" applyAlignment="1">
      <alignment vertical="top" wrapText="1"/>
    </xf>
    <xf numFmtId="0" fontId="32" fillId="10" borderId="40" xfId="0" applyNumberFormat="1" applyFont="1" applyFill="1" applyBorder="1" applyAlignment="1">
      <alignment horizontal="center" vertical="top" wrapText="1" readingOrder="1"/>
    </xf>
    <xf numFmtId="0" fontId="34" fillId="11" borderId="40" xfId="0" applyNumberFormat="1" applyFont="1" applyFill="1" applyBorder="1" applyAlignment="1">
      <alignment horizontal="center" vertical="center" wrapText="1" readingOrder="1"/>
    </xf>
    <xf numFmtId="0" fontId="28" fillId="0" borderId="0" xfId="0" applyNumberFormat="1" applyFont="1" applyFill="1" applyBorder="1" applyAlignment="1">
      <alignment vertical="top" wrapText="1" readingOrder="1"/>
    </xf>
    <xf numFmtId="0" fontId="27" fillId="0" borderId="0" xfId="0" applyNumberFormat="1" applyFont="1" applyFill="1" applyBorder="1" applyAlignment="1">
      <alignment vertical="top" wrapText="1" readingOrder="1"/>
    </xf>
    <xf numFmtId="0" fontId="30" fillId="0" borderId="10" xfId="0" applyNumberFormat="1" applyFont="1" applyFill="1" applyBorder="1" applyAlignment="1">
      <alignment horizontal="justify" vertical="top" wrapText="1" readingOrder="1"/>
    </xf>
    <xf numFmtId="0" fontId="11" fillId="0" borderId="10" xfId="0" applyFont="1" applyFill="1" applyBorder="1" applyAlignment="1">
      <alignment horizontal="justify"/>
    </xf>
    <xf numFmtId="0" fontId="32" fillId="0" borderId="40" xfId="0" applyNumberFormat="1" applyFont="1" applyFill="1" applyBorder="1" applyAlignment="1">
      <alignment horizontal="center" vertical="top" wrapText="1" readingOrder="1"/>
    </xf>
    <xf numFmtId="0" fontId="28" fillId="0" borderId="0" xfId="0" applyNumberFormat="1" applyFont="1" applyFill="1" applyBorder="1" applyAlignment="1">
      <alignment horizontal="justify" vertical="top" wrapText="1" readingOrder="1"/>
    </xf>
    <xf numFmtId="0" fontId="26" fillId="10" borderId="0" xfId="0" applyNumberFormat="1" applyFont="1" applyFill="1" applyBorder="1" applyAlignment="1">
      <alignment horizontal="center" vertical="center" wrapText="1" readingOrder="1"/>
    </xf>
    <xf numFmtId="0" fontId="27" fillId="0" borderId="40" xfId="0" applyNumberFormat="1" applyFont="1" applyFill="1" applyBorder="1" applyAlignment="1">
      <alignment vertical="top" wrapText="1" readingOrder="1"/>
    </xf>
    <xf numFmtId="0" fontId="28" fillId="0" borderId="40" xfId="0" applyNumberFormat="1" applyFont="1" applyFill="1" applyBorder="1" applyAlignment="1">
      <alignment vertical="top" wrapText="1" readingOrder="1"/>
    </xf>
    <xf numFmtId="0" fontId="29" fillId="10" borderId="15" xfId="0" applyNumberFormat="1" applyFont="1" applyFill="1" applyBorder="1" applyAlignment="1">
      <alignment vertical="top" wrapText="1" readingOrder="1"/>
    </xf>
    <xf numFmtId="0" fontId="31" fillId="10" borderId="1" xfId="0" applyNumberFormat="1" applyFont="1" applyFill="1" applyBorder="1" applyAlignment="1">
      <alignment vertical="top" wrapText="1" readingOrder="1"/>
    </xf>
    <xf numFmtId="0" fontId="27" fillId="0" borderId="0" xfId="0" applyNumberFormat="1" applyFont="1" applyFill="1" applyBorder="1" applyAlignment="1">
      <alignment horizontal="left" vertical="top" wrapText="1" readingOrder="1"/>
    </xf>
    <xf numFmtId="0" fontId="8" fillId="5" borderId="0" xfId="0" applyFont="1" applyFill="1" applyBorder="1" applyAlignment="1">
      <alignment horizontal="left" vertical="center" wrapText="1"/>
    </xf>
    <xf numFmtId="0" fontId="7" fillId="4" borderId="0" xfId="0" applyFont="1" applyFill="1" applyBorder="1" applyAlignment="1">
      <alignment horizontal="left" vertical="center"/>
    </xf>
    <xf numFmtId="0" fontId="8" fillId="5" borderId="0" xfId="0" applyFont="1" applyFill="1" applyBorder="1" applyAlignment="1">
      <alignment horizontal="left" vertical="center"/>
    </xf>
  </cellXfs>
  <cellStyles count="3">
    <cellStyle name="Millares" xfId="1" builtinId="3"/>
    <cellStyle name="Normal" xfId="0" builtinId="0"/>
    <cellStyle name="Porcentaje" xfId="2" builtinId="5"/>
  </cellStyles>
  <dxfs count="90">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34" displayName="Tabla134" ref="A28:J30" totalsRowShown="0" headerRowDxfId="89" dataDxfId="87" headerRowBorderDxfId="88" tableBorderDxfId="86" totalsRowBorderDxfId="85">
  <tableColumns count="10">
    <tableColumn id="1" xr3:uid="{00000000-0010-0000-0000-000001000000}" name="Producto" dataDxfId="84"/>
    <tableColumn id="2" xr3:uid="{00000000-0010-0000-0000-000002000000}" name="Indicador" dataDxfId="83"/>
    <tableColumn id="3" xr3:uid="{00000000-0010-0000-0000-000003000000}" name="Física_x000a_(A)" dataDxfId="82"/>
    <tableColumn id="4" xr3:uid="{00000000-0010-0000-0000-000004000000}" name="Financiera_x000a_(B)" dataDxfId="81"/>
    <tableColumn id="9" xr3:uid="{00000000-0010-0000-0000-000009000000}" name="Física_x000a_(C)" dataDxfId="80"/>
    <tableColumn id="10" xr3:uid="{00000000-0010-0000-0000-00000A000000}" name="Financiera_x000a_(D)" dataDxfId="79"/>
    <tableColumn id="5" xr3:uid="{00000000-0010-0000-0000-000005000000}" name="Física _x000a_(E)" dataDxfId="78"/>
    <tableColumn id="6" xr3:uid="{00000000-0010-0000-0000-000006000000}" name="Financiera _x000a_ (F)" dataDxfId="77"/>
    <tableColumn id="7" xr3:uid="{00000000-0010-0000-0000-000007000000}" name="Física _x000a_(%)_x000a_ G=E/C" dataDxfId="76" dataCellStyle="Porcentaje">
      <calculatedColumnFormula>IF(G29&gt;0,G29/C29,0)</calculatedColumnFormula>
    </tableColumn>
    <tableColumn id="8" xr3:uid="{00000000-0010-0000-0000-000008000000}" name="Financiero _x000a_(%) _x000a_H=F/D" dataDxfId="75">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30" totalsRowShown="0" headerRowDxfId="74" dataDxfId="72" headerRowBorderDxfId="73" tableBorderDxfId="71" totalsRowBorderDxfId="70">
  <tableColumns count="10">
    <tableColumn id="1" xr3:uid="{00000000-0010-0000-0100-000001000000}" name="Producto" dataDxfId="69"/>
    <tableColumn id="2" xr3:uid="{00000000-0010-0000-0100-000002000000}" name="Indicador" dataDxfId="68"/>
    <tableColumn id="3" xr3:uid="{00000000-0010-0000-0100-000003000000}" name="Física_x000a_(A)" dataDxfId="67"/>
    <tableColumn id="4" xr3:uid="{00000000-0010-0000-0100-000004000000}" name="Financiera_x000a_(B)" dataDxfId="66"/>
    <tableColumn id="9" xr3:uid="{00000000-0010-0000-0100-000009000000}" name="Física_x000a_(C)" dataDxfId="65"/>
    <tableColumn id="10" xr3:uid="{00000000-0010-0000-0100-00000A000000}" name="Financiera_x000a_(D)" dataDxfId="64"/>
    <tableColumn id="5" xr3:uid="{00000000-0010-0000-0100-000005000000}" name="Física _x000a_(E)" dataDxfId="63"/>
    <tableColumn id="6" xr3:uid="{00000000-0010-0000-0100-000006000000}" name="Financiera _x000a_ (F)" dataDxfId="62"/>
    <tableColumn id="7" xr3:uid="{00000000-0010-0000-0100-000007000000}" name="Física _x000a_(%)_x000a_ G=E/C" dataDxfId="61" dataCellStyle="Porcentaje">
      <calculatedColumnFormula>IF(G29&gt;0,G29/C29,0)</calculatedColumnFormula>
    </tableColumn>
    <tableColumn id="8" xr3:uid="{00000000-0010-0000-0100-000008000000}" name="Financiero _x000a_(%) _x000a_H=F/D" dataDxfId="60">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16" displayName="Tabla16" ref="A28:J30" totalsRowShown="0" headerRowDxfId="59" dataDxfId="57" headerRowBorderDxfId="58" tableBorderDxfId="56" totalsRowBorderDxfId="55">
  <tableColumns count="10">
    <tableColumn id="1" xr3:uid="{00000000-0010-0000-0200-000001000000}" name="Producto" dataDxfId="54"/>
    <tableColumn id="2" xr3:uid="{00000000-0010-0000-0200-000002000000}" name="Indicador" dataDxfId="53"/>
    <tableColumn id="3" xr3:uid="{00000000-0010-0000-0200-000003000000}" name="Física_x000a_(A)" dataDxfId="52"/>
    <tableColumn id="4" xr3:uid="{00000000-0010-0000-0200-000004000000}" name="Financiera_x000a_(B)" dataDxfId="51"/>
    <tableColumn id="9" xr3:uid="{00000000-0010-0000-0200-000009000000}" name="Física_x000a_(C)" dataDxfId="50"/>
    <tableColumn id="10" xr3:uid="{00000000-0010-0000-0200-00000A000000}" name="Financiera_x000a_(D)" dataDxfId="49"/>
    <tableColumn id="5" xr3:uid="{00000000-0010-0000-0200-000005000000}" name="Física _x000a_(E)" dataDxfId="48"/>
    <tableColumn id="6" xr3:uid="{00000000-0010-0000-0200-000006000000}" name="Financiera _x000a_ (F)" dataDxfId="47"/>
    <tableColumn id="7" xr3:uid="{00000000-0010-0000-0200-000007000000}" name="Física _x000a_(%)_x000a_ G=E/C" dataDxfId="46" dataCellStyle="Porcentaje">
      <calculatedColumnFormula>IF(G29&gt;0,G29/C29,0)</calculatedColumnFormula>
    </tableColumn>
    <tableColumn id="8" xr3:uid="{00000000-0010-0000-0200-000008000000}" name="Financiero _x000a_(%) _x000a_H=F/D" dataDxfId="45">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A28:J30" totalsRowShown="0" headerRowDxfId="44" dataDxfId="42" headerRowBorderDxfId="43" tableBorderDxfId="41" totalsRowBorderDxfId="40">
  <tableColumns count="10">
    <tableColumn id="1" xr3:uid="{00000000-0010-0000-0300-000001000000}" name="Producto" dataDxfId="39"/>
    <tableColumn id="2" xr3:uid="{00000000-0010-0000-0300-000002000000}" name="Indicador" dataDxfId="38"/>
    <tableColumn id="3" xr3:uid="{00000000-0010-0000-0300-000003000000}" name="Física_x000a_(A)" dataDxfId="37"/>
    <tableColumn id="4" xr3:uid="{00000000-0010-0000-0300-000004000000}" name="Financiera_x000a_(B)" dataDxfId="36"/>
    <tableColumn id="9" xr3:uid="{00000000-0010-0000-0300-000009000000}" name="Física_x000a_(C)" dataDxfId="35"/>
    <tableColumn id="10" xr3:uid="{00000000-0010-0000-0300-00000A000000}" name="Financiera_x000a_(D)" dataDxfId="34"/>
    <tableColumn id="5" xr3:uid="{00000000-0010-0000-0300-000005000000}" name="Física _x000a_(E)" dataDxfId="33"/>
    <tableColumn id="6" xr3:uid="{00000000-0010-0000-0300-000006000000}" name="Financiera _x000a_ (F)" dataDxfId="32"/>
    <tableColumn id="7" xr3:uid="{00000000-0010-0000-0300-000007000000}" name="Física _x000a_(%)_x000a_ G=E/C" dataDxfId="31" dataCellStyle="Porcentaje">
      <calculatedColumnFormula>IF(G29&gt;0,G29/C29,0)</calculatedColumnFormula>
    </tableColumn>
    <tableColumn id="8" xr3:uid="{00000000-0010-0000-0300-000008000000}" name="Financiero _x000a_(%) _x000a_H=F/D" dataDxfId="30">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30" totalsRowShown="0" headerRowDxfId="29" dataDxfId="27" headerRowBorderDxfId="28" tableBorderDxfId="26" totalsRowBorderDxfId="25">
  <tableColumns count="10">
    <tableColumn id="1" xr3:uid="{00000000-0010-0000-0400-000001000000}" name="Producto" dataDxfId="24"/>
    <tableColumn id="2" xr3:uid="{00000000-0010-0000-0400-000002000000}" name="Indicador" dataDxfId="23"/>
    <tableColumn id="3" xr3:uid="{00000000-0010-0000-0400-000003000000}" name="Física_x000a_(A)" dataDxfId="22"/>
    <tableColumn id="4" xr3:uid="{00000000-0010-0000-0400-000004000000}" name="Financiera_x000a_(B)" dataDxfId="21"/>
    <tableColumn id="9" xr3:uid="{00000000-0010-0000-0400-000009000000}" name="Física_x000a_(C)" dataDxfId="20"/>
    <tableColumn id="10" xr3:uid="{00000000-0010-0000-0400-00000A000000}" name="Financiera_x000a_(D)" dataDxfId="19"/>
    <tableColumn id="5" xr3:uid="{00000000-0010-0000-0400-000005000000}" name="Física _x000a_(E)" dataDxfId="18"/>
    <tableColumn id="6" xr3:uid="{00000000-0010-0000-0400-000006000000}" name="Financiera _x000a_ (F)" dataDxfId="17"/>
    <tableColumn id="7" xr3:uid="{00000000-0010-0000-0400-000007000000}" name="Física _x000a_(%)_x000a_ G=E/C" dataDxfId="16" dataCellStyle="Porcentaje">
      <calculatedColumnFormula>Tabla15[[#This Row],[Física 
(E)]]/Tabla15[[#This Row],[Física
(C)]]</calculatedColumnFormula>
    </tableColumn>
    <tableColumn id="8" xr3:uid="{00000000-0010-0000-0400-000008000000}" name="Financiero _x000a_(%) _x000a_H=F/D" dataDxfId="15">
      <calculatedColumnFormula>Tabla15[[#This Row],[Financiera 
 (F)]]/Tabla15[[#This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a157" displayName="Tabla157" ref="A28:J30" totalsRowShown="0" headerRowDxfId="14" dataDxfId="12" headerRowBorderDxfId="13" tableBorderDxfId="11" totalsRowBorderDxfId="10">
  <tableColumns count="10">
    <tableColumn id="1" xr3:uid="{00000000-0010-0000-0500-000001000000}" name="Producto" dataDxfId="9"/>
    <tableColumn id="2" xr3:uid="{00000000-0010-0000-0500-000002000000}" name="Indicador" dataDxfId="8"/>
    <tableColumn id="3" xr3:uid="{00000000-0010-0000-0500-000003000000}" name="Física_x000a_(A)" dataDxfId="7"/>
    <tableColumn id="4" xr3:uid="{00000000-0010-0000-0500-000004000000}" name="Financiera_x000a_(B)" dataDxfId="6"/>
    <tableColumn id="9" xr3:uid="{00000000-0010-0000-0500-000009000000}" name="Física_x000a_(C)" dataDxfId="5"/>
    <tableColumn id="10" xr3:uid="{00000000-0010-0000-0500-00000A000000}" name="Financiera_x000a_(D)" dataDxfId="4"/>
    <tableColumn id="5" xr3:uid="{00000000-0010-0000-0500-000005000000}" name="Física _x000a_(E)" dataDxfId="3"/>
    <tableColumn id="6" xr3:uid="{00000000-0010-0000-0500-000006000000}" name="Financiera _x000a_ (F)" dataDxfId="2"/>
    <tableColumn id="7" xr3:uid="{00000000-0010-0000-0500-000007000000}" name="Física _x000a_(%)_x000a_ G=E/C" dataDxfId="1" dataCellStyle="Porcentaje">
      <calculatedColumnFormula>Tabla157[[#This Row],[Física 
(E)]]/Tabla157[[#This Row],[Física
(C)]]</calculatedColumnFormula>
    </tableColumn>
    <tableColumn id="8" xr3:uid="{00000000-0010-0000-0500-000008000000}" name="Financiero _x000a_(%) _x000a_H=F/D" dataDxfId="0">
      <calculatedColumnFormula>Tabla157[[#This Row],[Financiera 
 (F)]]/Tabla157[[#This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116" t="s">
        <v>70</v>
      </c>
      <c r="C1" s="117"/>
      <c r="D1" s="117"/>
      <c r="E1" s="117"/>
      <c r="F1" s="117"/>
      <c r="G1" s="117"/>
      <c r="H1" s="117"/>
      <c r="I1" s="117"/>
      <c r="J1" s="118"/>
      <c r="K1" s="1"/>
    </row>
    <row r="2" spans="1:11" ht="21.75" thickBot="1" x14ac:dyDescent="0.3">
      <c r="A2" s="19"/>
      <c r="B2" s="119" t="s">
        <v>0</v>
      </c>
      <c r="C2" s="120"/>
      <c r="D2" s="119" t="s">
        <v>1</v>
      </c>
      <c r="E2" s="121"/>
      <c r="F2" s="121"/>
      <c r="G2" s="120"/>
      <c r="H2" s="122"/>
      <c r="I2" s="2" t="s">
        <v>2</v>
      </c>
      <c r="J2" s="3" t="s">
        <v>3</v>
      </c>
      <c r="K2" s="1"/>
    </row>
    <row r="3" spans="1:11" ht="21.75" thickBot="1" x14ac:dyDescent="0.3">
      <c r="A3" s="20"/>
      <c r="B3" s="123" t="s">
        <v>4</v>
      </c>
      <c r="C3" s="124"/>
      <c r="D3" s="123"/>
      <c r="E3" s="124"/>
      <c r="F3" s="124"/>
      <c r="G3" s="124"/>
      <c r="H3" s="125"/>
      <c r="I3" s="23"/>
      <c r="J3" s="24"/>
      <c r="K3" s="1"/>
    </row>
    <row r="4" spans="1:11" x14ac:dyDescent="0.25">
      <c r="A4" s="126"/>
      <c r="B4" s="127"/>
      <c r="C4" s="127"/>
      <c r="D4" s="128"/>
      <c r="E4" s="128"/>
      <c r="F4" s="128"/>
      <c r="G4" s="128"/>
      <c r="H4" s="128"/>
      <c r="I4" s="127"/>
      <c r="J4" s="129"/>
      <c r="K4" s="1"/>
    </row>
    <row r="5" spans="1:11" ht="3" customHeight="1" x14ac:dyDescent="0.25">
      <c r="A5" s="130"/>
      <c r="B5" s="131"/>
      <c r="C5" s="131"/>
      <c r="D5" s="131"/>
      <c r="E5" s="131"/>
      <c r="F5" s="131"/>
      <c r="G5" s="131"/>
      <c r="H5" s="131"/>
      <c r="I5" s="131"/>
      <c r="J5" s="132"/>
      <c r="K5" s="1"/>
    </row>
    <row r="6" spans="1:11" ht="15.75" x14ac:dyDescent="0.25">
      <c r="A6" s="79" t="s">
        <v>5</v>
      </c>
      <c r="B6" s="80"/>
      <c r="C6" s="80"/>
      <c r="D6" s="80"/>
      <c r="E6" s="80"/>
      <c r="F6" s="80"/>
      <c r="G6" s="80"/>
      <c r="H6" s="80"/>
      <c r="I6" s="80"/>
      <c r="J6" s="81"/>
      <c r="K6" s="1"/>
    </row>
    <row r="7" spans="1:11" ht="15.75" x14ac:dyDescent="0.25">
      <c r="A7" s="98" t="s">
        <v>6</v>
      </c>
      <c r="B7" s="99"/>
      <c r="C7" s="99"/>
      <c r="D7" s="99"/>
      <c r="E7" s="99"/>
      <c r="F7" s="99"/>
      <c r="G7" s="99"/>
      <c r="H7" s="99"/>
      <c r="I7" s="99"/>
      <c r="J7" s="100"/>
      <c r="K7" s="1"/>
    </row>
    <row r="8" spans="1:11" ht="15" customHeight="1" x14ac:dyDescent="0.25">
      <c r="A8" s="4" t="s">
        <v>7</v>
      </c>
      <c r="B8" s="111" t="s">
        <v>51</v>
      </c>
      <c r="C8" s="112"/>
      <c r="D8" s="112" t="s">
        <v>54</v>
      </c>
      <c r="E8" s="112"/>
      <c r="F8" s="112"/>
      <c r="G8" s="112"/>
      <c r="H8" s="112"/>
      <c r="I8" s="112"/>
      <c r="J8" s="113"/>
      <c r="K8" s="1"/>
    </row>
    <row r="9" spans="1:11" ht="15" customHeight="1" x14ac:dyDescent="0.25">
      <c r="A9" s="21" t="s">
        <v>36</v>
      </c>
      <c r="B9" s="111" t="s">
        <v>52</v>
      </c>
      <c r="C9" s="112"/>
      <c r="D9" s="112" t="s">
        <v>54</v>
      </c>
      <c r="E9" s="112"/>
      <c r="F9" s="112"/>
      <c r="G9" s="112"/>
      <c r="H9" s="112"/>
      <c r="I9" s="112"/>
      <c r="J9" s="113"/>
      <c r="K9" s="1"/>
    </row>
    <row r="10" spans="1:11" ht="15" customHeight="1" x14ac:dyDescent="0.25">
      <c r="A10" s="21" t="s">
        <v>37</v>
      </c>
      <c r="B10" s="111" t="s">
        <v>53</v>
      </c>
      <c r="C10" s="112"/>
      <c r="D10" s="112" t="s">
        <v>55</v>
      </c>
      <c r="E10" s="112"/>
      <c r="F10" s="112"/>
      <c r="G10" s="112"/>
      <c r="H10" s="112"/>
      <c r="I10" s="112"/>
      <c r="J10" s="113"/>
      <c r="K10" s="1"/>
    </row>
    <row r="11" spans="1:11" ht="48" customHeight="1" x14ac:dyDescent="0.25">
      <c r="A11" s="4" t="s">
        <v>8</v>
      </c>
      <c r="B11" s="104" t="s">
        <v>56</v>
      </c>
      <c r="C11" s="104"/>
      <c r="D11" s="104"/>
      <c r="E11" s="104"/>
      <c r="F11" s="104"/>
      <c r="G11" s="104"/>
      <c r="H11" s="104"/>
      <c r="I11" s="104"/>
      <c r="J11" s="105"/>
    </row>
    <row r="12" spans="1:11" ht="39.75" customHeight="1" x14ac:dyDescent="0.25">
      <c r="A12" s="4" t="s">
        <v>9</v>
      </c>
      <c r="B12" s="104" t="s">
        <v>57</v>
      </c>
      <c r="C12" s="104"/>
      <c r="D12" s="104"/>
      <c r="E12" s="104"/>
      <c r="F12" s="104"/>
      <c r="G12" s="104"/>
      <c r="H12" s="104"/>
      <c r="I12" s="104"/>
      <c r="J12" s="105"/>
    </row>
    <row r="13" spans="1:11" ht="15.75" x14ac:dyDescent="0.25">
      <c r="A13" s="79" t="s">
        <v>10</v>
      </c>
      <c r="B13" s="80"/>
      <c r="C13" s="80"/>
      <c r="D13" s="80"/>
      <c r="E13" s="80"/>
      <c r="F13" s="80"/>
      <c r="G13" s="80"/>
      <c r="H13" s="80"/>
      <c r="I13" s="80"/>
      <c r="J13" s="81"/>
    </row>
    <row r="14" spans="1:11" ht="27.75" customHeight="1" x14ac:dyDescent="0.25">
      <c r="A14" s="4" t="s">
        <v>11</v>
      </c>
      <c r="B14" s="22">
        <v>1</v>
      </c>
      <c r="C14" s="114" t="str">
        <f>IFERROR(VLOOKUP(B14,'[1]Validacion datos'!A2:B5,2,FALSE),"")</f>
        <v>DESARROLLO INSTITUCIONAL</v>
      </c>
      <c r="D14" s="114"/>
      <c r="E14" s="114"/>
      <c r="F14" s="114"/>
      <c r="G14" s="114"/>
      <c r="H14" s="114"/>
      <c r="I14" s="114"/>
      <c r="J14" s="114"/>
    </row>
    <row r="15" spans="1:11" ht="26.25" customHeight="1" x14ac:dyDescent="0.25">
      <c r="A15" s="4" t="s">
        <v>12</v>
      </c>
      <c r="B15" s="36">
        <v>1.1000000000000001</v>
      </c>
      <c r="C15" s="115" t="str">
        <f>IFERROR(VLOOKUP(B15,'[1]Validacion datos'!A8:B26,2,FALSE),"")</f>
        <v>Administración pública transparente, eficiente y orientada</v>
      </c>
      <c r="D15" s="115"/>
      <c r="E15" s="115"/>
      <c r="F15" s="115"/>
      <c r="G15" s="115"/>
      <c r="H15" s="115"/>
      <c r="I15" s="115"/>
      <c r="J15" s="115"/>
    </row>
    <row r="16" spans="1:11" ht="38.25" customHeight="1" x14ac:dyDescent="0.25">
      <c r="A16" s="4" t="s">
        <v>13</v>
      </c>
      <c r="B16" s="37" t="s">
        <v>65</v>
      </c>
      <c r="C16" s="11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5"/>
      <c r="E16" s="115"/>
      <c r="F16" s="115"/>
      <c r="G16" s="115"/>
      <c r="H16" s="115"/>
      <c r="I16" s="115"/>
      <c r="J16" s="115"/>
    </row>
    <row r="17" spans="1:11" ht="15.75" x14ac:dyDescent="0.25">
      <c r="A17" s="79" t="s">
        <v>14</v>
      </c>
      <c r="B17" s="80"/>
      <c r="C17" s="80"/>
      <c r="D17" s="80"/>
      <c r="E17" s="80"/>
      <c r="F17" s="80"/>
      <c r="G17" s="80"/>
      <c r="H17" s="80"/>
      <c r="I17" s="80"/>
      <c r="J17" s="81"/>
    </row>
    <row r="18" spans="1:11" ht="29.25" customHeight="1" x14ac:dyDescent="0.25">
      <c r="A18" s="4" t="s">
        <v>15</v>
      </c>
      <c r="B18" s="104" t="s">
        <v>58</v>
      </c>
      <c r="C18" s="104"/>
      <c r="D18" s="104"/>
      <c r="E18" s="104"/>
      <c r="F18" s="104"/>
      <c r="G18" s="104"/>
      <c r="H18" s="104"/>
      <c r="I18" s="104"/>
      <c r="J18" s="105"/>
    </row>
    <row r="19" spans="1:11" ht="61.5" customHeight="1" x14ac:dyDescent="0.25">
      <c r="A19" s="6" t="s">
        <v>16</v>
      </c>
      <c r="B19" s="104" t="s">
        <v>59</v>
      </c>
      <c r="C19" s="104"/>
      <c r="D19" s="104"/>
      <c r="E19" s="104"/>
      <c r="F19" s="104"/>
      <c r="G19" s="104"/>
      <c r="H19" s="104"/>
      <c r="I19" s="104"/>
      <c r="J19" s="105"/>
    </row>
    <row r="20" spans="1:11" ht="34.5" customHeight="1" x14ac:dyDescent="0.25">
      <c r="A20" s="6" t="s">
        <v>17</v>
      </c>
      <c r="B20" s="104" t="s">
        <v>60</v>
      </c>
      <c r="C20" s="104"/>
      <c r="D20" s="104"/>
      <c r="E20" s="104"/>
      <c r="F20" s="104"/>
      <c r="G20" s="104"/>
      <c r="H20" s="104"/>
      <c r="I20" s="104"/>
      <c r="J20" s="105"/>
    </row>
    <row r="21" spans="1:11" ht="54" customHeight="1" x14ac:dyDescent="0.25">
      <c r="A21" s="6" t="s">
        <v>38</v>
      </c>
      <c r="B21" s="104" t="s">
        <v>73</v>
      </c>
      <c r="C21" s="104"/>
      <c r="D21" s="104"/>
      <c r="E21" s="104"/>
      <c r="F21" s="104"/>
      <c r="G21" s="104"/>
      <c r="H21" s="104"/>
      <c r="I21" s="104"/>
      <c r="J21" s="105"/>
      <c r="K21" s="1"/>
    </row>
    <row r="22" spans="1:11" ht="15.75" x14ac:dyDescent="0.25">
      <c r="A22" s="79" t="s">
        <v>18</v>
      </c>
      <c r="B22" s="80"/>
      <c r="C22" s="80"/>
      <c r="D22" s="80"/>
      <c r="E22" s="80"/>
      <c r="F22" s="80"/>
      <c r="G22" s="80"/>
      <c r="H22" s="80"/>
      <c r="I22" s="80"/>
      <c r="J22" s="81"/>
    </row>
    <row r="23" spans="1:11" ht="15.75" x14ac:dyDescent="0.25">
      <c r="A23" s="98" t="s">
        <v>19</v>
      </c>
      <c r="B23" s="99"/>
      <c r="C23" s="99"/>
      <c r="D23" s="99"/>
      <c r="E23" s="99"/>
      <c r="F23" s="99"/>
      <c r="G23" s="99"/>
      <c r="H23" s="99"/>
      <c r="I23" s="99"/>
      <c r="J23" s="100"/>
      <c r="K23" s="1"/>
    </row>
    <row r="24" spans="1:11" ht="15" customHeight="1" x14ac:dyDescent="0.25">
      <c r="A24" s="106" t="s">
        <v>20</v>
      </c>
      <c r="B24" s="107"/>
      <c r="C24" s="108" t="s">
        <v>21</v>
      </c>
      <c r="D24" s="109"/>
      <c r="E24" s="109"/>
      <c r="F24" s="109" t="s">
        <v>22</v>
      </c>
      <c r="G24" s="109"/>
      <c r="H24" s="107"/>
      <c r="I24" s="108" t="s">
        <v>23</v>
      </c>
      <c r="J24" s="110"/>
    </row>
    <row r="25" spans="1:11" x14ac:dyDescent="0.25">
      <c r="A25" s="91">
        <v>478893141</v>
      </c>
      <c r="B25" s="92"/>
      <c r="C25" s="93">
        <v>509953846.67000002</v>
      </c>
      <c r="D25" s="94"/>
      <c r="E25" s="95"/>
      <c r="F25" s="93">
        <v>68154798.599999994</v>
      </c>
      <c r="G25" s="94"/>
      <c r="H25" s="95"/>
      <c r="I25" s="96">
        <f>+F25/C25</f>
        <v>0.13364895479277392</v>
      </c>
      <c r="J25" s="97"/>
    </row>
    <row r="26" spans="1:11" ht="15.75" x14ac:dyDescent="0.25">
      <c r="A26" s="98" t="s">
        <v>24</v>
      </c>
      <c r="B26" s="99"/>
      <c r="C26" s="99"/>
      <c r="D26" s="99"/>
      <c r="E26" s="99"/>
      <c r="F26" s="99"/>
      <c r="G26" s="99"/>
      <c r="H26" s="99"/>
      <c r="I26" s="99"/>
      <c r="J26" s="100"/>
    </row>
    <row r="27" spans="1:11" x14ac:dyDescent="0.25">
      <c r="A27" s="27"/>
      <c r="B27" s="28"/>
      <c r="C27" s="101" t="s">
        <v>50</v>
      </c>
      <c r="D27" s="102"/>
      <c r="E27" s="101" t="s">
        <v>48</v>
      </c>
      <c r="F27" s="102"/>
      <c r="G27" s="101" t="s">
        <v>49</v>
      </c>
      <c r="H27" s="101"/>
      <c r="I27" s="101" t="s">
        <v>25</v>
      </c>
      <c r="J27" s="103"/>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4" t="s">
        <v>66</v>
      </c>
      <c r="H29" s="11">
        <v>11572387.4</v>
      </c>
      <c r="I29" s="13" t="e">
        <f>IF(G29&gt;0,G29/C29,0)</f>
        <v>#VALUE!</v>
      </c>
      <c r="J29" s="32">
        <f>IF(H29&gt;0,H29/D29,0)</f>
        <v>0.13439518309970022</v>
      </c>
    </row>
    <row r="30" spans="1:11" ht="49.5" customHeight="1" x14ac:dyDescent="0.25">
      <c r="A30" s="14" t="s">
        <v>72</v>
      </c>
      <c r="B30" s="14" t="s">
        <v>62</v>
      </c>
      <c r="C30" s="10">
        <v>480</v>
      </c>
      <c r="D30" s="11">
        <v>108751347</v>
      </c>
      <c r="E30" s="26">
        <v>477</v>
      </c>
      <c r="F30" s="15">
        <v>23292395</v>
      </c>
      <c r="G30" s="35">
        <v>477</v>
      </c>
      <c r="H30" s="11">
        <v>19266825.599999998</v>
      </c>
      <c r="I30" s="13">
        <f>IF(G30&gt;0,G30/C30,0)</f>
        <v>0.99375000000000002</v>
      </c>
      <c r="J30" s="32">
        <f>IF(H30&gt;0,H30/D30,0)</f>
        <v>0.17716401802361123</v>
      </c>
    </row>
    <row r="31" spans="1:11" ht="15.75" x14ac:dyDescent="0.25">
      <c r="A31" s="79" t="s">
        <v>67</v>
      </c>
      <c r="B31" s="80"/>
      <c r="C31" s="80"/>
      <c r="D31" s="80"/>
      <c r="E31" s="80"/>
      <c r="F31" s="80"/>
      <c r="G31" s="80"/>
      <c r="H31" s="80"/>
      <c r="I31" s="80"/>
      <c r="J31" s="81"/>
    </row>
    <row r="32" spans="1:11" ht="15.75" x14ac:dyDescent="0.25">
      <c r="A32" s="98" t="s">
        <v>29</v>
      </c>
      <c r="B32" s="99"/>
      <c r="C32" s="99"/>
      <c r="D32" s="99"/>
      <c r="E32" s="99"/>
      <c r="F32" s="99"/>
      <c r="G32" s="99"/>
      <c r="H32" s="99"/>
      <c r="I32" s="99"/>
      <c r="J32" s="100"/>
      <c r="K32" s="1"/>
    </row>
    <row r="33" spans="1:11" x14ac:dyDescent="0.25">
      <c r="A33" s="17" t="s">
        <v>30</v>
      </c>
      <c r="B33" s="75" t="s">
        <v>78</v>
      </c>
      <c r="C33" s="75"/>
      <c r="D33" s="75"/>
      <c r="E33" s="75"/>
      <c r="F33" s="75"/>
      <c r="G33" s="75"/>
      <c r="H33" s="75"/>
      <c r="I33" s="75"/>
      <c r="J33" s="76"/>
    </row>
    <row r="34" spans="1:11" ht="33" customHeight="1" x14ac:dyDescent="0.25">
      <c r="A34" s="17" t="s">
        <v>31</v>
      </c>
      <c r="B34" s="75" t="s">
        <v>63</v>
      </c>
      <c r="C34" s="75"/>
      <c r="D34" s="75"/>
      <c r="E34" s="75"/>
      <c r="F34" s="75"/>
      <c r="G34" s="75"/>
      <c r="H34" s="75"/>
      <c r="I34" s="75"/>
      <c r="J34" s="76"/>
    </row>
    <row r="35" spans="1:11" ht="85.5" customHeight="1" x14ac:dyDescent="0.25">
      <c r="A35" s="17" t="s">
        <v>32</v>
      </c>
      <c r="B35" s="77" t="s">
        <v>82</v>
      </c>
      <c r="C35" s="77"/>
      <c r="D35" s="77"/>
      <c r="E35" s="77"/>
      <c r="F35" s="77"/>
      <c r="G35" s="77"/>
      <c r="H35" s="77"/>
      <c r="I35" s="77"/>
      <c r="J35" s="78"/>
    </row>
    <row r="36" spans="1:11" ht="30" x14ac:dyDescent="0.25">
      <c r="A36" s="17" t="s">
        <v>33</v>
      </c>
      <c r="B36" s="77" t="s">
        <v>81</v>
      </c>
      <c r="C36" s="77"/>
      <c r="D36" s="77"/>
      <c r="E36" s="77"/>
      <c r="F36" s="77"/>
      <c r="G36" s="77"/>
      <c r="H36" s="77"/>
      <c r="I36" s="77"/>
      <c r="J36" s="78"/>
    </row>
    <row r="37" spans="1:11" x14ac:dyDescent="0.25">
      <c r="A37" s="17" t="s">
        <v>30</v>
      </c>
      <c r="B37" s="75" t="s">
        <v>72</v>
      </c>
      <c r="C37" s="75"/>
      <c r="D37" s="75"/>
      <c r="E37" s="75"/>
      <c r="F37" s="75"/>
      <c r="G37" s="75"/>
      <c r="H37" s="75"/>
      <c r="I37" s="75"/>
      <c r="J37" s="76"/>
    </row>
    <row r="38" spans="1:11" ht="45.75" customHeight="1" x14ac:dyDescent="0.25">
      <c r="A38" s="17" t="s">
        <v>31</v>
      </c>
      <c r="B38" s="75" t="s">
        <v>64</v>
      </c>
      <c r="C38" s="75"/>
      <c r="D38" s="75"/>
      <c r="E38" s="75"/>
      <c r="F38" s="75"/>
      <c r="G38" s="75"/>
      <c r="H38" s="75"/>
      <c r="I38" s="75"/>
      <c r="J38" s="76"/>
    </row>
    <row r="39" spans="1:11" ht="132" customHeight="1" x14ac:dyDescent="0.25">
      <c r="A39" s="17" t="s">
        <v>32</v>
      </c>
      <c r="B39" s="77" t="s">
        <v>83</v>
      </c>
      <c r="C39" s="77"/>
      <c r="D39" s="77"/>
      <c r="E39" s="77"/>
      <c r="F39" s="77"/>
      <c r="G39" s="77"/>
      <c r="H39" s="77"/>
      <c r="I39" s="77"/>
      <c r="J39" s="78"/>
    </row>
    <row r="40" spans="1:11" ht="30" x14ac:dyDescent="0.25">
      <c r="A40" s="17" t="s">
        <v>33</v>
      </c>
      <c r="B40" s="77" t="s">
        <v>84</v>
      </c>
      <c r="C40" s="77"/>
      <c r="D40" s="77"/>
      <c r="E40" s="77"/>
      <c r="F40" s="77"/>
      <c r="G40" s="77"/>
      <c r="H40" s="77"/>
      <c r="I40" s="77"/>
      <c r="J40" s="78"/>
    </row>
    <row r="41" spans="1:11" ht="15.75" x14ac:dyDescent="0.25">
      <c r="A41" s="79" t="s">
        <v>34</v>
      </c>
      <c r="B41" s="80"/>
      <c r="C41" s="80"/>
      <c r="D41" s="80"/>
      <c r="E41" s="80"/>
      <c r="F41" s="80"/>
      <c r="G41" s="80"/>
      <c r="H41" s="80"/>
      <c r="I41" s="80"/>
      <c r="J41" s="81"/>
    </row>
    <row r="42" spans="1:11" ht="15.75" x14ac:dyDescent="0.25">
      <c r="A42" s="82" t="s">
        <v>35</v>
      </c>
      <c r="B42" s="83"/>
      <c r="C42" s="83"/>
      <c r="D42" s="83"/>
      <c r="E42" s="83"/>
      <c r="F42" s="83"/>
      <c r="G42" s="83"/>
      <c r="H42" s="83"/>
      <c r="I42" s="83"/>
      <c r="J42" s="84"/>
      <c r="K42" s="1"/>
    </row>
    <row r="43" spans="1:11" ht="27.75" customHeight="1" x14ac:dyDescent="0.25">
      <c r="A43" s="67" t="s">
        <v>85</v>
      </c>
      <c r="B43" s="86"/>
      <c r="C43" s="87"/>
      <c r="D43" s="87"/>
      <c r="E43" s="88"/>
      <c r="F43" s="70"/>
      <c r="G43" s="70"/>
      <c r="H43" s="70"/>
      <c r="I43" s="70"/>
      <c r="J43" s="70"/>
    </row>
    <row r="44" spans="1:11" ht="27.75" customHeight="1" x14ac:dyDescent="0.25">
      <c r="A44" s="29"/>
      <c r="B44" s="29"/>
      <c r="C44" s="29"/>
      <c r="D44" s="29"/>
      <c r="E44" s="29"/>
      <c r="F44" s="89" t="s">
        <v>136</v>
      </c>
      <c r="G44" s="89"/>
      <c r="H44" s="89"/>
      <c r="I44" s="89"/>
      <c r="J44" s="89"/>
    </row>
    <row r="45" spans="1:11" ht="30.75" customHeight="1" x14ac:dyDescent="0.25">
      <c r="A45" s="85" t="s">
        <v>41</v>
      </c>
      <c r="B45" s="85"/>
      <c r="C45" s="85"/>
      <c r="D45" s="85"/>
      <c r="E45" s="65"/>
      <c r="F45" s="90" t="s">
        <v>135</v>
      </c>
      <c r="G45" s="90"/>
      <c r="H45" s="90"/>
      <c r="I45" s="90"/>
      <c r="J45" s="90"/>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E43"/>
    <mergeCell ref="F44:J44"/>
    <mergeCell ref="F45:J45"/>
    <mergeCell ref="B37:J37"/>
    <mergeCell ref="B38:J38"/>
    <mergeCell ref="B39:J39"/>
    <mergeCell ref="B40:J40"/>
    <mergeCell ref="A41:J41"/>
  </mergeCells>
  <dataValidations count="16">
    <dataValidation allowBlank="1" showInputMessage="1" showErrorMessage="1" prompt="Monto ejecutado en el trimestre" sqref="H28"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29" xr:uid="{00000000-0002-0000-0000-000002000000}"/>
    <dataValidation allowBlank="1" showInputMessage="1" showErrorMessage="1" prompt="Meta anual del indicador" sqref="E28 C28:C29" xr:uid="{00000000-0002-0000-0000-000003000000}"/>
    <dataValidation allowBlank="1" showInputMessage="1" showErrorMessage="1" prompt="Nombre del indicador" sqref="B28"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C25" xr:uid="{00000000-0002-0000-0000-000007000000}"/>
    <dataValidation allowBlank="1" showInputMessage="1" showErrorMessage="1" prompt="Oportunidades de mejora identificadas" sqref="A43:B44 C44:E44 F43:J43" xr:uid="{00000000-0002-0000-0000-000008000000}"/>
    <dataValidation allowBlank="1" showInputMessage="1" showErrorMessage="1" prompt="De existir desvío, explicar razones." sqref="B36:J36 B40:J40" xr:uid="{00000000-0002-0000-0000-000009000000}"/>
    <dataValidation allowBlank="1" showInputMessage="1" showErrorMessage="1" prompt="1. Describir lo plasmado en el presupuesto_x000a_2. Describir lo alcanzado en términos financieros y de producción " sqref="B35:J35 B39:J39" xr:uid="{00000000-0002-0000-0000-00000A000000}"/>
    <dataValidation allowBlank="1" showInputMessage="1" showErrorMessage="1" prompt="¿En qué consiste el producto? su objetivo" sqref="B34:J34 B38:J38" xr:uid="{00000000-0002-0000-0000-00000B000000}"/>
    <dataValidation allowBlank="1" showInputMessage="1" showErrorMessage="1" prompt="Nombre del producto" sqref="B33:J33 B37:J37"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B10 D8:D10" xr:uid="{00000000-0002-0000-0000-00000E000000}"/>
    <dataValidation allowBlank="1" sqref="A8" xr:uid="{00000000-0002-0000-0000-00000F000000}"/>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116" t="s">
        <v>69</v>
      </c>
      <c r="C1" s="117"/>
      <c r="D1" s="117"/>
      <c r="E1" s="117"/>
      <c r="F1" s="117"/>
      <c r="G1" s="117"/>
      <c r="H1" s="117"/>
      <c r="I1" s="117"/>
      <c r="J1" s="118"/>
      <c r="K1" s="1"/>
    </row>
    <row r="2" spans="1:11" ht="21.75" thickBot="1" x14ac:dyDescent="0.3">
      <c r="A2" s="19"/>
      <c r="B2" s="119" t="s">
        <v>0</v>
      </c>
      <c r="C2" s="120"/>
      <c r="D2" s="119" t="s">
        <v>1</v>
      </c>
      <c r="E2" s="121"/>
      <c r="F2" s="121"/>
      <c r="G2" s="120"/>
      <c r="H2" s="122"/>
      <c r="I2" s="2" t="s">
        <v>2</v>
      </c>
      <c r="J2" s="3" t="s">
        <v>3</v>
      </c>
      <c r="K2" s="1"/>
    </row>
    <row r="3" spans="1:11" ht="21.75" thickBot="1" x14ac:dyDescent="0.3">
      <c r="A3" s="20"/>
      <c r="B3" s="123" t="s">
        <v>4</v>
      </c>
      <c r="C3" s="124"/>
      <c r="D3" s="123"/>
      <c r="E3" s="124"/>
      <c r="F3" s="124"/>
      <c r="G3" s="124"/>
      <c r="H3" s="125"/>
      <c r="I3" s="23"/>
      <c r="J3" s="24"/>
      <c r="K3" s="1"/>
    </row>
    <row r="4" spans="1:11" x14ac:dyDescent="0.25">
      <c r="A4" s="126"/>
      <c r="B4" s="127"/>
      <c r="C4" s="127"/>
      <c r="D4" s="128"/>
      <c r="E4" s="128"/>
      <c r="F4" s="128"/>
      <c r="G4" s="128"/>
      <c r="H4" s="128"/>
      <c r="I4" s="127"/>
      <c r="J4" s="129"/>
      <c r="K4" s="1"/>
    </row>
    <row r="5" spans="1:11" ht="3" customHeight="1" x14ac:dyDescent="0.25">
      <c r="A5" s="130"/>
      <c r="B5" s="131"/>
      <c r="C5" s="131"/>
      <c r="D5" s="131"/>
      <c r="E5" s="131"/>
      <c r="F5" s="131"/>
      <c r="G5" s="131"/>
      <c r="H5" s="131"/>
      <c r="I5" s="131"/>
      <c r="J5" s="132"/>
      <c r="K5" s="1"/>
    </row>
    <row r="6" spans="1:11" ht="15.75" x14ac:dyDescent="0.25">
      <c r="A6" s="79" t="s">
        <v>5</v>
      </c>
      <c r="B6" s="80"/>
      <c r="C6" s="80"/>
      <c r="D6" s="80"/>
      <c r="E6" s="80"/>
      <c r="F6" s="80"/>
      <c r="G6" s="80"/>
      <c r="H6" s="80"/>
      <c r="I6" s="80"/>
      <c r="J6" s="81"/>
      <c r="K6" s="1"/>
    </row>
    <row r="7" spans="1:11" ht="15.75" x14ac:dyDescent="0.25">
      <c r="A7" s="98" t="s">
        <v>6</v>
      </c>
      <c r="B7" s="99"/>
      <c r="C7" s="99"/>
      <c r="D7" s="99"/>
      <c r="E7" s="99"/>
      <c r="F7" s="99"/>
      <c r="G7" s="99"/>
      <c r="H7" s="99"/>
      <c r="I7" s="99"/>
      <c r="J7" s="100"/>
      <c r="K7" s="1"/>
    </row>
    <row r="8" spans="1:11" ht="15" customHeight="1" x14ac:dyDescent="0.25">
      <c r="A8" s="4" t="s">
        <v>7</v>
      </c>
      <c r="B8" s="111" t="s">
        <v>51</v>
      </c>
      <c r="C8" s="112"/>
      <c r="D8" s="112" t="s">
        <v>54</v>
      </c>
      <c r="E8" s="112"/>
      <c r="F8" s="112"/>
      <c r="G8" s="112"/>
      <c r="H8" s="112"/>
      <c r="I8" s="112"/>
      <c r="J8" s="113"/>
      <c r="K8" s="1"/>
    </row>
    <row r="9" spans="1:11" ht="15" customHeight="1" x14ac:dyDescent="0.25">
      <c r="A9" s="21" t="s">
        <v>36</v>
      </c>
      <c r="B9" s="111" t="s">
        <v>52</v>
      </c>
      <c r="C9" s="112"/>
      <c r="D9" s="112" t="s">
        <v>54</v>
      </c>
      <c r="E9" s="112"/>
      <c r="F9" s="112"/>
      <c r="G9" s="112"/>
      <c r="H9" s="112"/>
      <c r="I9" s="112"/>
      <c r="J9" s="113"/>
      <c r="K9" s="1"/>
    </row>
    <row r="10" spans="1:11" ht="15" customHeight="1" x14ac:dyDescent="0.25">
      <c r="A10" s="21" t="s">
        <v>37</v>
      </c>
      <c r="B10" s="111" t="s">
        <v>53</v>
      </c>
      <c r="C10" s="112"/>
      <c r="D10" s="112" t="s">
        <v>55</v>
      </c>
      <c r="E10" s="112"/>
      <c r="F10" s="112"/>
      <c r="G10" s="112"/>
      <c r="H10" s="112"/>
      <c r="I10" s="112"/>
      <c r="J10" s="113"/>
      <c r="K10" s="1"/>
    </row>
    <row r="11" spans="1:11" ht="48" customHeight="1" x14ac:dyDescent="0.25">
      <c r="A11" s="4" t="s">
        <v>8</v>
      </c>
      <c r="B11" s="104" t="s">
        <v>56</v>
      </c>
      <c r="C11" s="104"/>
      <c r="D11" s="104"/>
      <c r="E11" s="104"/>
      <c r="F11" s="104"/>
      <c r="G11" s="104"/>
      <c r="H11" s="104"/>
      <c r="I11" s="104"/>
      <c r="J11" s="105"/>
    </row>
    <row r="12" spans="1:11" ht="39.75" customHeight="1" x14ac:dyDescent="0.25">
      <c r="A12" s="4" t="s">
        <v>9</v>
      </c>
      <c r="B12" s="104" t="s">
        <v>57</v>
      </c>
      <c r="C12" s="104"/>
      <c r="D12" s="104"/>
      <c r="E12" s="104"/>
      <c r="F12" s="104"/>
      <c r="G12" s="104"/>
      <c r="H12" s="104"/>
      <c r="I12" s="104"/>
      <c r="J12" s="105"/>
    </row>
    <row r="13" spans="1:11" ht="15.75" x14ac:dyDescent="0.25">
      <c r="A13" s="79" t="s">
        <v>10</v>
      </c>
      <c r="B13" s="80"/>
      <c r="C13" s="80"/>
      <c r="D13" s="80"/>
      <c r="E13" s="80"/>
      <c r="F13" s="80"/>
      <c r="G13" s="80"/>
      <c r="H13" s="80"/>
      <c r="I13" s="80"/>
      <c r="J13" s="81"/>
    </row>
    <row r="14" spans="1:11" ht="27.75" customHeight="1" x14ac:dyDescent="0.25">
      <c r="A14" s="4" t="s">
        <v>11</v>
      </c>
      <c r="B14" s="38">
        <v>1</v>
      </c>
      <c r="C14" s="115" t="str">
        <f>IFERROR(VLOOKUP(B14,'[1]Validacion datos'!A2:B5,2,FALSE),"")</f>
        <v>DESARROLLO INSTITUCIONAL</v>
      </c>
      <c r="D14" s="115"/>
      <c r="E14" s="115"/>
      <c r="F14" s="115"/>
      <c r="G14" s="115"/>
      <c r="H14" s="115"/>
      <c r="I14" s="115"/>
      <c r="J14" s="115"/>
    </row>
    <row r="15" spans="1:11" ht="26.25" customHeight="1" x14ac:dyDescent="0.25">
      <c r="A15" s="4" t="s">
        <v>12</v>
      </c>
      <c r="B15" s="36">
        <v>1.1000000000000001</v>
      </c>
      <c r="C15" s="115" t="str">
        <f>IFERROR(VLOOKUP(B15,'[1]Validacion datos'!A8:B26,2,FALSE),"")</f>
        <v>Administración pública transparente, eficiente y orientada</v>
      </c>
      <c r="D15" s="115"/>
      <c r="E15" s="115"/>
      <c r="F15" s="115"/>
      <c r="G15" s="115"/>
      <c r="H15" s="115"/>
      <c r="I15" s="115"/>
      <c r="J15" s="115"/>
    </row>
    <row r="16" spans="1:11" ht="32.25" customHeight="1" x14ac:dyDescent="0.25">
      <c r="A16" s="4" t="s">
        <v>13</v>
      </c>
      <c r="B16" s="37" t="s">
        <v>65</v>
      </c>
      <c r="C16" s="11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5"/>
      <c r="E16" s="115"/>
      <c r="F16" s="115"/>
      <c r="G16" s="115"/>
      <c r="H16" s="115"/>
      <c r="I16" s="115"/>
      <c r="J16" s="115"/>
    </row>
    <row r="17" spans="1:11" ht="15.75" x14ac:dyDescent="0.25">
      <c r="A17" s="79" t="s">
        <v>14</v>
      </c>
      <c r="B17" s="80"/>
      <c r="C17" s="80"/>
      <c r="D17" s="80"/>
      <c r="E17" s="80"/>
      <c r="F17" s="80"/>
      <c r="G17" s="80"/>
      <c r="H17" s="80"/>
      <c r="I17" s="80"/>
      <c r="J17" s="81"/>
    </row>
    <row r="18" spans="1:11" ht="29.25" customHeight="1" x14ac:dyDescent="0.25">
      <c r="A18" s="4" t="s">
        <v>15</v>
      </c>
      <c r="B18" s="115" t="s">
        <v>58</v>
      </c>
      <c r="C18" s="115"/>
      <c r="D18" s="115"/>
      <c r="E18" s="115"/>
      <c r="F18" s="115"/>
      <c r="G18" s="115"/>
      <c r="H18" s="115"/>
      <c r="I18" s="115"/>
      <c r="J18" s="39"/>
    </row>
    <row r="19" spans="1:11" ht="61.5" customHeight="1" x14ac:dyDescent="0.25">
      <c r="A19" s="6" t="s">
        <v>16</v>
      </c>
      <c r="B19" s="115" t="s">
        <v>59</v>
      </c>
      <c r="C19" s="115"/>
      <c r="D19" s="115"/>
      <c r="E19" s="115"/>
      <c r="F19" s="115"/>
      <c r="G19" s="115"/>
      <c r="H19" s="115"/>
      <c r="I19" s="115"/>
      <c r="J19" s="39"/>
    </row>
    <row r="20" spans="1:11" ht="34.5" customHeight="1" x14ac:dyDescent="0.25">
      <c r="A20" s="6" t="s">
        <v>17</v>
      </c>
      <c r="B20" s="115" t="s">
        <v>60</v>
      </c>
      <c r="C20" s="115"/>
      <c r="D20" s="115"/>
      <c r="E20" s="115"/>
      <c r="F20" s="115"/>
      <c r="G20" s="115"/>
      <c r="H20" s="115"/>
      <c r="I20" s="115"/>
      <c r="J20" s="39"/>
    </row>
    <row r="21" spans="1:11" ht="54" customHeight="1" x14ac:dyDescent="0.25">
      <c r="A21" s="6" t="s">
        <v>38</v>
      </c>
      <c r="B21" s="115" t="s">
        <v>73</v>
      </c>
      <c r="C21" s="136"/>
      <c r="D21" s="136"/>
      <c r="E21" s="136"/>
      <c r="F21" s="136"/>
      <c r="G21" s="136"/>
      <c r="H21" s="136"/>
      <c r="I21" s="136"/>
      <c r="J21" s="39"/>
      <c r="K21" s="1"/>
    </row>
    <row r="22" spans="1:11" ht="15.75" x14ac:dyDescent="0.25">
      <c r="A22" s="79" t="s">
        <v>18</v>
      </c>
      <c r="B22" s="80"/>
      <c r="C22" s="80"/>
      <c r="D22" s="80"/>
      <c r="E22" s="80"/>
      <c r="F22" s="80"/>
      <c r="G22" s="80"/>
      <c r="H22" s="80"/>
      <c r="I22" s="80"/>
      <c r="J22" s="81"/>
    </row>
    <row r="23" spans="1:11" ht="15.75" x14ac:dyDescent="0.25">
      <c r="A23" s="98" t="s">
        <v>19</v>
      </c>
      <c r="B23" s="99"/>
      <c r="C23" s="99"/>
      <c r="D23" s="99"/>
      <c r="E23" s="99"/>
      <c r="F23" s="99"/>
      <c r="G23" s="99"/>
      <c r="H23" s="99"/>
      <c r="I23" s="99"/>
      <c r="J23" s="100"/>
      <c r="K23" s="1"/>
    </row>
    <row r="24" spans="1:11" ht="15" customHeight="1" x14ac:dyDescent="0.25">
      <c r="A24" s="106" t="s">
        <v>20</v>
      </c>
      <c r="B24" s="107"/>
      <c r="C24" s="108" t="s">
        <v>21</v>
      </c>
      <c r="D24" s="109"/>
      <c r="E24" s="109"/>
      <c r="F24" s="109" t="s">
        <v>22</v>
      </c>
      <c r="G24" s="109"/>
      <c r="H24" s="107"/>
      <c r="I24" s="108" t="s">
        <v>23</v>
      </c>
      <c r="J24" s="110"/>
    </row>
    <row r="25" spans="1:11" x14ac:dyDescent="0.25">
      <c r="A25" s="134">
        <v>478893141</v>
      </c>
      <c r="B25" s="135"/>
      <c r="C25" s="93">
        <v>509953846.67000002</v>
      </c>
      <c r="D25" s="94"/>
      <c r="E25" s="95"/>
      <c r="F25" s="93">
        <v>152274344.69999999</v>
      </c>
      <c r="G25" s="94"/>
      <c r="H25" s="95"/>
      <c r="I25" s="96">
        <f>+F25/C25</f>
        <v>0.29860416917011584</v>
      </c>
      <c r="J25" s="97"/>
    </row>
    <row r="26" spans="1:11" ht="15.75" x14ac:dyDescent="0.25">
      <c r="A26" s="98" t="s">
        <v>24</v>
      </c>
      <c r="B26" s="99"/>
      <c r="C26" s="99"/>
      <c r="D26" s="99"/>
      <c r="E26" s="99"/>
      <c r="F26" s="99"/>
      <c r="G26" s="99"/>
      <c r="H26" s="99"/>
      <c r="I26" s="99"/>
      <c r="J26" s="100"/>
      <c r="K26" s="1"/>
    </row>
    <row r="27" spans="1:11" x14ac:dyDescent="0.25">
      <c r="A27" s="27"/>
      <c r="B27" s="28"/>
      <c r="C27" s="101" t="s">
        <v>50</v>
      </c>
      <c r="D27" s="102"/>
      <c r="E27" s="101" t="s">
        <v>48</v>
      </c>
      <c r="F27" s="102"/>
      <c r="G27" s="101" t="s">
        <v>49</v>
      </c>
      <c r="H27" s="101"/>
      <c r="I27" s="101" t="s">
        <v>25</v>
      </c>
      <c r="J27" s="103"/>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3">
        <v>0.74</v>
      </c>
      <c r="H29" s="11">
        <v>12356065.23</v>
      </c>
      <c r="I29" s="13">
        <f>IF(G29&gt;0,G29/C29,0)</f>
        <v>1.3454545454545452</v>
      </c>
      <c r="J29" s="32">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2">
        <f>IF(H30&gt;0,H30/D30,0)</f>
        <v>0.20926974605657073</v>
      </c>
    </row>
    <row r="31" spans="1:11" ht="15.75" x14ac:dyDescent="0.25">
      <c r="A31" s="79" t="s">
        <v>28</v>
      </c>
      <c r="B31" s="80"/>
      <c r="C31" s="80"/>
      <c r="D31" s="80"/>
      <c r="E31" s="80"/>
      <c r="F31" s="80"/>
      <c r="G31" s="80"/>
      <c r="H31" s="80"/>
      <c r="I31" s="80"/>
      <c r="J31" s="81"/>
    </row>
    <row r="32" spans="1:11" ht="15.75" x14ac:dyDescent="0.25">
      <c r="A32" s="98" t="s">
        <v>29</v>
      </c>
      <c r="B32" s="99"/>
      <c r="C32" s="99"/>
      <c r="D32" s="99"/>
      <c r="E32" s="99"/>
      <c r="F32" s="99"/>
      <c r="G32" s="99"/>
      <c r="H32" s="99"/>
      <c r="I32" s="99"/>
      <c r="J32" s="100"/>
      <c r="K32" s="1"/>
    </row>
    <row r="33" spans="1:11" x14ac:dyDescent="0.25">
      <c r="A33" s="17" t="s">
        <v>30</v>
      </c>
      <c r="B33" s="75" t="s">
        <v>78</v>
      </c>
      <c r="C33" s="75"/>
      <c r="D33" s="75"/>
      <c r="E33" s="75"/>
      <c r="F33" s="75"/>
      <c r="G33" s="75"/>
      <c r="H33" s="75"/>
      <c r="I33" s="75"/>
      <c r="J33" s="76"/>
    </row>
    <row r="34" spans="1:11" ht="33" customHeight="1" x14ac:dyDescent="0.25">
      <c r="A34" s="17" t="s">
        <v>31</v>
      </c>
      <c r="B34" s="75" t="s">
        <v>63</v>
      </c>
      <c r="C34" s="75"/>
      <c r="D34" s="75"/>
      <c r="E34" s="75"/>
      <c r="F34" s="75"/>
      <c r="G34" s="75"/>
      <c r="H34" s="75"/>
      <c r="I34" s="75"/>
      <c r="J34" s="76"/>
    </row>
    <row r="35" spans="1:11" ht="190.5" customHeight="1" x14ac:dyDescent="0.25">
      <c r="A35" s="17" t="s">
        <v>32</v>
      </c>
      <c r="B35" s="77" t="s">
        <v>80</v>
      </c>
      <c r="C35" s="77"/>
      <c r="D35" s="77"/>
      <c r="E35" s="77"/>
      <c r="F35" s="77"/>
      <c r="G35" s="77"/>
      <c r="H35" s="77"/>
      <c r="I35" s="77"/>
      <c r="J35" s="78"/>
    </row>
    <row r="36" spans="1:11" ht="30" x14ac:dyDescent="0.25">
      <c r="A36" s="17" t="s">
        <v>33</v>
      </c>
      <c r="B36" s="77" t="s">
        <v>77</v>
      </c>
      <c r="C36" s="77"/>
      <c r="D36" s="77"/>
      <c r="E36" s="77"/>
      <c r="F36" s="77"/>
      <c r="G36" s="77"/>
      <c r="H36" s="77"/>
      <c r="I36" s="77"/>
      <c r="J36" s="78"/>
    </row>
    <row r="37" spans="1:11" x14ac:dyDescent="0.25">
      <c r="A37" s="17" t="s">
        <v>30</v>
      </c>
      <c r="B37" s="75" t="s">
        <v>72</v>
      </c>
      <c r="C37" s="75"/>
      <c r="D37" s="75"/>
      <c r="E37" s="75"/>
      <c r="F37" s="75"/>
      <c r="G37" s="75"/>
      <c r="H37" s="75"/>
      <c r="I37" s="75"/>
      <c r="J37" s="76"/>
    </row>
    <row r="38" spans="1:11" ht="45.75" customHeight="1" x14ac:dyDescent="0.25">
      <c r="A38" s="17" t="s">
        <v>31</v>
      </c>
      <c r="B38" s="75" t="s">
        <v>64</v>
      </c>
      <c r="C38" s="75"/>
      <c r="D38" s="75"/>
      <c r="E38" s="75"/>
      <c r="F38" s="75"/>
      <c r="G38" s="75"/>
      <c r="H38" s="75"/>
      <c r="I38" s="75"/>
      <c r="J38" s="76"/>
    </row>
    <row r="39" spans="1:11" ht="85.5" customHeight="1" x14ac:dyDescent="0.25">
      <c r="A39" s="17" t="s">
        <v>32</v>
      </c>
      <c r="B39" s="77" t="s">
        <v>79</v>
      </c>
      <c r="C39" s="77"/>
      <c r="D39" s="77"/>
      <c r="E39" s="77"/>
      <c r="F39" s="77"/>
      <c r="G39" s="77"/>
      <c r="H39" s="77"/>
      <c r="I39" s="77"/>
      <c r="J39" s="78"/>
    </row>
    <row r="40" spans="1:11" ht="30" x14ac:dyDescent="0.25">
      <c r="A40" s="17" t="s">
        <v>33</v>
      </c>
      <c r="B40" s="77"/>
      <c r="C40" s="77"/>
      <c r="D40" s="77"/>
      <c r="E40" s="77"/>
      <c r="F40" s="77"/>
      <c r="G40" s="77"/>
      <c r="H40" s="77"/>
      <c r="I40" s="77"/>
      <c r="J40" s="78"/>
    </row>
    <row r="41" spans="1:11" ht="15.75" x14ac:dyDescent="0.25">
      <c r="A41" s="79" t="s">
        <v>34</v>
      </c>
      <c r="B41" s="80"/>
      <c r="C41" s="80"/>
      <c r="D41" s="80"/>
      <c r="E41" s="80"/>
      <c r="F41" s="80"/>
      <c r="G41" s="80"/>
      <c r="H41" s="80"/>
      <c r="I41" s="80"/>
      <c r="J41" s="81"/>
    </row>
    <row r="42" spans="1:11" ht="15.75" x14ac:dyDescent="0.25">
      <c r="A42" s="82" t="s">
        <v>35</v>
      </c>
      <c r="B42" s="83"/>
      <c r="C42" s="83"/>
      <c r="D42" s="83"/>
      <c r="E42" s="83"/>
      <c r="F42" s="83"/>
      <c r="G42" s="83"/>
      <c r="H42" s="83"/>
      <c r="I42" s="83"/>
      <c r="J42" s="84"/>
      <c r="K42" s="1"/>
    </row>
    <row r="43" spans="1:11" ht="27.75" customHeight="1" x14ac:dyDescent="0.25">
      <c r="A43" s="67" t="s">
        <v>85</v>
      </c>
      <c r="B43" s="133"/>
      <c r="C43" s="133"/>
      <c r="D43" s="133"/>
      <c r="E43" s="133"/>
      <c r="F43" s="133"/>
      <c r="G43" s="68"/>
      <c r="H43" s="68"/>
      <c r="I43" s="68"/>
      <c r="J43" s="69"/>
    </row>
    <row r="44" spans="1:11" ht="27.75" customHeight="1" x14ac:dyDescent="0.25">
      <c r="A44" s="29"/>
      <c r="B44" s="29"/>
      <c r="C44" s="29"/>
      <c r="D44" s="29"/>
      <c r="E44" s="29"/>
      <c r="F44" s="89" t="s">
        <v>136</v>
      </c>
      <c r="G44" s="89"/>
      <c r="H44" s="89"/>
      <c r="I44" s="89"/>
      <c r="J44" s="89"/>
    </row>
    <row r="45" spans="1:11" ht="30.75" customHeight="1" x14ac:dyDescent="0.25">
      <c r="A45" s="85" t="s">
        <v>41</v>
      </c>
      <c r="B45" s="85"/>
      <c r="C45" s="85"/>
      <c r="D45" s="85"/>
      <c r="E45" s="65"/>
      <c r="F45" s="90" t="s">
        <v>135</v>
      </c>
      <c r="G45" s="90"/>
      <c r="H45" s="90"/>
      <c r="I45" s="90"/>
      <c r="J45" s="90"/>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10:C10"/>
    <mergeCell ref="D10:J10"/>
    <mergeCell ref="B11:J11"/>
    <mergeCell ref="B12:J12"/>
    <mergeCell ref="A13:J13"/>
    <mergeCell ref="C14:J14"/>
    <mergeCell ref="C15:J15"/>
    <mergeCell ref="C16:J16"/>
    <mergeCell ref="A17:J17"/>
    <mergeCell ref="B18:I18"/>
    <mergeCell ref="B19:I19"/>
    <mergeCell ref="B20:I20"/>
    <mergeCell ref="A22:J22"/>
    <mergeCell ref="A23:J23"/>
    <mergeCell ref="A24:B24"/>
    <mergeCell ref="C24:E24"/>
    <mergeCell ref="F24:H24"/>
    <mergeCell ref="I24:J24"/>
    <mergeCell ref="B21:I21"/>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F43"/>
    <mergeCell ref="F44:J44"/>
    <mergeCell ref="F45:J45"/>
    <mergeCell ref="B37:J37"/>
    <mergeCell ref="B38:J38"/>
    <mergeCell ref="B39:J39"/>
    <mergeCell ref="B40:J40"/>
    <mergeCell ref="A41:J41"/>
  </mergeCells>
  <dataValidations count="16">
    <dataValidation allowBlank="1" sqref="A8" xr:uid="{00000000-0002-0000-0100-000000000000}"/>
    <dataValidation allowBlank="1" showInputMessage="1" prompt="Nombre del capítulo" sqref="B8:B10 D8:D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3:J33 B37:J37" xr:uid="{00000000-0002-0000-0100-000003000000}"/>
    <dataValidation allowBlank="1" showInputMessage="1" showErrorMessage="1" prompt="¿En qué consiste el producto? su objetivo" sqref="B34:J34 B38:J38" xr:uid="{00000000-0002-0000-0100-000004000000}"/>
    <dataValidation allowBlank="1" showInputMessage="1" showErrorMessage="1" prompt="1. Describir lo plasmado en el presupuesto_x000a_2. Describir lo alcanzado en términos financieros y de producción " sqref="B35:J35 B39:J39" xr:uid="{00000000-0002-0000-0100-000005000000}"/>
    <dataValidation allowBlank="1" showInputMessage="1" showErrorMessage="1" prompt="De existir desvío, explicar razones." sqref="B36:J36 B40:J40" xr:uid="{00000000-0002-0000-0100-000006000000}"/>
    <dataValidation allowBlank="1" showInputMessage="1" showErrorMessage="1" prompt="Oportunidades de mejora identificadas" sqref="A43:B44 C44:E44 G43:J43" xr:uid="{00000000-0002-0000-0100-000007000000}"/>
    <dataValidation allowBlank="1" showInputMessage="1" showErrorMessage="1" prompt="Presupuesto del programa" sqref="A25:C25 F25" xr:uid="{00000000-0002-0000-0100-000008000000}"/>
    <dataValidation allowBlank="1" showInputMessage="1" showErrorMessage="1" prompt="¿En qué consiste el programa?" sqref="B19:J19" xr:uid="{00000000-0002-0000-0100-000009000000}"/>
    <dataValidation allowBlank="1" showInputMessage="1" showErrorMessage="1" prompt="Nombre de cada producto" sqref="A28:A30" xr:uid="{00000000-0002-0000-0100-00000A000000}"/>
    <dataValidation allowBlank="1" showInputMessage="1" showErrorMessage="1" prompt="Nombre del indicador" sqref="B28" xr:uid="{00000000-0002-0000-0100-00000B000000}"/>
    <dataValidation allowBlank="1" showInputMessage="1" showErrorMessage="1" prompt="Meta anual del indicador" sqref="E28 C28:C29" xr:uid="{00000000-0002-0000-0100-00000C000000}"/>
    <dataValidation allowBlank="1" showInputMessage="1" showErrorMessage="1" prompt="Monto presupuestado para el producto" sqref="F28 E29:F30 D28:D29" xr:uid="{00000000-0002-0000-0100-00000D000000}"/>
    <dataValidation allowBlank="1" showInputMessage="1" showErrorMessage="1" prompt="Meta alcanzada en el trimestre" sqref="G28:G30" xr:uid="{00000000-0002-0000-0100-00000E000000}"/>
    <dataValidation allowBlank="1" showInputMessage="1" showErrorMessage="1" prompt="Monto ejecutado en el trimestre" sqref="H28:H29" xr:uid="{00000000-0002-0000-0100-00000F000000}"/>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16" t="s">
        <v>139</v>
      </c>
      <c r="C1" s="117"/>
      <c r="D1" s="117"/>
      <c r="E1" s="117"/>
      <c r="F1" s="117"/>
      <c r="G1" s="117"/>
      <c r="H1" s="117"/>
      <c r="I1" s="117"/>
      <c r="J1" s="118"/>
      <c r="K1" s="1"/>
    </row>
    <row r="2" spans="1:11" ht="21.75" thickBot="1" x14ac:dyDescent="0.3">
      <c r="A2" s="19"/>
      <c r="B2" s="119" t="s">
        <v>0</v>
      </c>
      <c r="C2" s="120"/>
      <c r="D2" s="119" t="s">
        <v>1</v>
      </c>
      <c r="E2" s="121"/>
      <c r="F2" s="121"/>
      <c r="G2" s="120"/>
      <c r="H2" s="122"/>
      <c r="I2" s="2" t="s">
        <v>2</v>
      </c>
      <c r="J2" s="3" t="s">
        <v>3</v>
      </c>
      <c r="K2" s="1"/>
    </row>
    <row r="3" spans="1:11" ht="21.75" thickBot="1" x14ac:dyDescent="0.3">
      <c r="A3" s="20"/>
      <c r="B3" s="123" t="s">
        <v>4</v>
      </c>
      <c r="C3" s="124"/>
      <c r="D3" s="123"/>
      <c r="E3" s="124"/>
      <c r="F3" s="124"/>
      <c r="G3" s="124"/>
      <c r="H3" s="125"/>
      <c r="I3" s="23"/>
      <c r="J3" s="24"/>
      <c r="K3" s="1"/>
    </row>
    <row r="4" spans="1:11" x14ac:dyDescent="0.25">
      <c r="A4" s="126"/>
      <c r="B4" s="127"/>
      <c r="C4" s="127"/>
      <c r="D4" s="128"/>
      <c r="E4" s="128"/>
      <c r="F4" s="128"/>
      <c r="G4" s="128"/>
      <c r="H4" s="128"/>
      <c r="I4" s="127"/>
      <c r="J4" s="129"/>
      <c r="K4" s="1"/>
    </row>
    <row r="5" spans="1:11" ht="3" customHeight="1" x14ac:dyDescent="0.25">
      <c r="A5" s="130"/>
      <c r="B5" s="131"/>
      <c r="C5" s="131"/>
      <c r="D5" s="131"/>
      <c r="E5" s="131"/>
      <c r="F5" s="131"/>
      <c r="G5" s="131"/>
      <c r="H5" s="131"/>
      <c r="I5" s="131"/>
      <c r="J5" s="132"/>
      <c r="K5" s="1"/>
    </row>
    <row r="6" spans="1:11" ht="15.75" x14ac:dyDescent="0.25">
      <c r="A6" s="79" t="s">
        <v>5</v>
      </c>
      <c r="B6" s="80"/>
      <c r="C6" s="80"/>
      <c r="D6" s="80"/>
      <c r="E6" s="80"/>
      <c r="F6" s="80"/>
      <c r="G6" s="80"/>
      <c r="H6" s="80"/>
      <c r="I6" s="80"/>
      <c r="J6" s="81"/>
      <c r="K6" s="1"/>
    </row>
    <row r="7" spans="1:11" ht="15.75" x14ac:dyDescent="0.25">
      <c r="A7" s="98" t="s">
        <v>6</v>
      </c>
      <c r="B7" s="99"/>
      <c r="C7" s="99"/>
      <c r="D7" s="99"/>
      <c r="E7" s="99"/>
      <c r="F7" s="99"/>
      <c r="G7" s="99"/>
      <c r="H7" s="99"/>
      <c r="I7" s="99"/>
      <c r="J7" s="100"/>
      <c r="K7" s="1"/>
    </row>
    <row r="8" spans="1:11" ht="15" customHeight="1" x14ac:dyDescent="0.25">
      <c r="A8" s="4" t="s">
        <v>7</v>
      </c>
      <c r="B8" s="111" t="s">
        <v>51</v>
      </c>
      <c r="C8" s="112"/>
      <c r="D8" s="112" t="s">
        <v>54</v>
      </c>
      <c r="E8" s="112"/>
      <c r="F8" s="112"/>
      <c r="G8" s="112"/>
      <c r="H8" s="112"/>
      <c r="I8" s="112"/>
      <c r="J8" s="113"/>
      <c r="K8" s="1"/>
    </row>
    <row r="9" spans="1:11" ht="15" customHeight="1" x14ac:dyDescent="0.25">
      <c r="A9" s="21" t="s">
        <v>36</v>
      </c>
      <c r="B9" s="111" t="s">
        <v>52</v>
      </c>
      <c r="C9" s="112"/>
      <c r="D9" s="112" t="s">
        <v>54</v>
      </c>
      <c r="E9" s="112"/>
      <c r="F9" s="112"/>
      <c r="G9" s="112"/>
      <c r="H9" s="112"/>
      <c r="I9" s="112"/>
      <c r="J9" s="113"/>
      <c r="K9" s="1"/>
    </row>
    <row r="10" spans="1:11" ht="15" customHeight="1" x14ac:dyDescent="0.25">
      <c r="A10" s="21" t="s">
        <v>37</v>
      </c>
      <c r="B10" s="111" t="s">
        <v>53</v>
      </c>
      <c r="C10" s="112"/>
      <c r="D10" s="112" t="s">
        <v>55</v>
      </c>
      <c r="E10" s="112"/>
      <c r="F10" s="112"/>
      <c r="G10" s="112"/>
      <c r="H10" s="112"/>
      <c r="I10" s="112"/>
      <c r="J10" s="113"/>
      <c r="K10" s="1"/>
    </row>
    <row r="11" spans="1:11" ht="33.75" customHeight="1" x14ac:dyDescent="0.25">
      <c r="A11" s="4" t="s">
        <v>8</v>
      </c>
      <c r="B11" s="104" t="s">
        <v>56</v>
      </c>
      <c r="C11" s="104"/>
      <c r="D11" s="104"/>
      <c r="E11" s="104"/>
      <c r="F11" s="104"/>
      <c r="G11" s="104"/>
      <c r="H11" s="104"/>
      <c r="I11" s="104"/>
      <c r="J11" s="105"/>
    </row>
    <row r="12" spans="1:11" ht="31.5" customHeight="1" x14ac:dyDescent="0.25">
      <c r="A12" s="4" t="s">
        <v>9</v>
      </c>
      <c r="B12" s="104" t="s">
        <v>57</v>
      </c>
      <c r="C12" s="104"/>
      <c r="D12" s="104"/>
      <c r="E12" s="104"/>
      <c r="F12" s="104"/>
      <c r="G12" s="104"/>
      <c r="H12" s="104"/>
      <c r="I12" s="104"/>
      <c r="J12" s="105"/>
    </row>
    <row r="13" spans="1:11" ht="15.75" x14ac:dyDescent="0.25">
      <c r="A13" s="79" t="s">
        <v>10</v>
      </c>
      <c r="B13" s="80"/>
      <c r="C13" s="80"/>
      <c r="D13" s="80"/>
      <c r="E13" s="80"/>
      <c r="F13" s="80"/>
      <c r="G13" s="80"/>
      <c r="H13" s="80"/>
      <c r="I13" s="80"/>
      <c r="J13" s="81"/>
    </row>
    <row r="14" spans="1:11" ht="22.5" customHeight="1" x14ac:dyDescent="0.25">
      <c r="A14" s="4" t="s">
        <v>11</v>
      </c>
      <c r="B14" s="22">
        <v>1</v>
      </c>
      <c r="C14" s="114" t="str">
        <f>IFERROR(VLOOKUP(B14,'[1]Validacion datos'!A2:B5,2,FALSE),"")</f>
        <v>DESARROLLO INSTITUCIONAL</v>
      </c>
      <c r="D14" s="114"/>
      <c r="E14" s="114"/>
      <c r="F14" s="114"/>
      <c r="G14" s="114"/>
      <c r="H14" s="114"/>
      <c r="I14" s="114"/>
      <c r="J14" s="114"/>
    </row>
    <row r="15" spans="1:11" ht="21.75" customHeight="1" x14ac:dyDescent="0.25">
      <c r="A15" s="4" t="s">
        <v>12</v>
      </c>
      <c r="B15" s="36">
        <v>1.1000000000000001</v>
      </c>
      <c r="C15" s="115" t="str">
        <f>IFERROR(VLOOKUP(B15,'[1]Validacion datos'!A8:B26,2,FALSE),"")</f>
        <v>Administración pública transparente, eficiente y orientada</v>
      </c>
      <c r="D15" s="115"/>
      <c r="E15" s="115"/>
      <c r="F15" s="115"/>
      <c r="G15" s="115"/>
      <c r="H15" s="115"/>
      <c r="I15" s="115"/>
      <c r="J15" s="115"/>
    </row>
    <row r="16" spans="1:11" ht="40.5" customHeight="1" x14ac:dyDescent="0.25">
      <c r="A16" s="4" t="s">
        <v>13</v>
      </c>
      <c r="B16" s="37" t="s">
        <v>65</v>
      </c>
      <c r="C16" s="11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5"/>
      <c r="E16" s="115"/>
      <c r="F16" s="115"/>
      <c r="G16" s="115"/>
      <c r="H16" s="115"/>
      <c r="I16" s="115"/>
      <c r="J16" s="115"/>
    </row>
    <row r="17" spans="1:15" ht="15.75" x14ac:dyDescent="0.25">
      <c r="A17" s="79" t="s">
        <v>14</v>
      </c>
      <c r="B17" s="80"/>
      <c r="C17" s="80"/>
      <c r="D17" s="80"/>
      <c r="E17" s="80"/>
      <c r="F17" s="80"/>
      <c r="G17" s="80"/>
      <c r="H17" s="80"/>
      <c r="I17" s="80"/>
      <c r="J17" s="81"/>
    </row>
    <row r="18" spans="1:15" ht="29.25" customHeight="1" x14ac:dyDescent="0.25">
      <c r="A18" s="4" t="s">
        <v>15</v>
      </c>
      <c r="B18" s="104" t="s">
        <v>58</v>
      </c>
      <c r="C18" s="104"/>
      <c r="D18" s="104"/>
      <c r="E18" s="104"/>
      <c r="F18" s="104"/>
      <c r="G18" s="104"/>
      <c r="H18" s="104"/>
      <c r="I18" s="104"/>
      <c r="J18" s="105"/>
    </row>
    <row r="19" spans="1:15" ht="47.25" customHeight="1" x14ac:dyDescent="0.25">
      <c r="A19" s="6" t="s">
        <v>16</v>
      </c>
      <c r="B19" s="104" t="s">
        <v>59</v>
      </c>
      <c r="C19" s="104"/>
      <c r="D19" s="104"/>
      <c r="E19" s="104"/>
      <c r="F19" s="104"/>
      <c r="G19" s="104"/>
      <c r="H19" s="104"/>
      <c r="I19" s="104"/>
      <c r="J19" s="105"/>
    </row>
    <row r="20" spans="1:15" ht="26.25" customHeight="1" x14ac:dyDescent="0.25">
      <c r="A20" s="6" t="s">
        <v>17</v>
      </c>
      <c r="B20" s="104" t="s">
        <v>60</v>
      </c>
      <c r="C20" s="104"/>
      <c r="D20" s="104"/>
      <c r="E20" s="104"/>
      <c r="F20" s="104"/>
      <c r="G20" s="104"/>
      <c r="H20" s="104"/>
      <c r="I20" s="104"/>
      <c r="J20" s="105"/>
    </row>
    <row r="21" spans="1:15" ht="36.75" customHeight="1" x14ac:dyDescent="0.25">
      <c r="A21" s="6" t="s">
        <v>38</v>
      </c>
      <c r="B21" s="104" t="s">
        <v>73</v>
      </c>
      <c r="C21" s="104"/>
      <c r="D21" s="104"/>
      <c r="E21" s="104"/>
      <c r="F21" s="104"/>
      <c r="G21" s="104"/>
      <c r="H21" s="104"/>
      <c r="I21" s="104"/>
      <c r="J21" s="105"/>
      <c r="K21" s="1"/>
    </row>
    <row r="22" spans="1:15" ht="15.75" x14ac:dyDescent="0.25">
      <c r="A22" s="79" t="s">
        <v>18</v>
      </c>
      <c r="B22" s="80"/>
      <c r="C22" s="80"/>
      <c r="D22" s="80"/>
      <c r="E22" s="80"/>
      <c r="F22" s="80"/>
      <c r="G22" s="80"/>
      <c r="H22" s="80"/>
      <c r="I22" s="80"/>
      <c r="J22" s="81"/>
    </row>
    <row r="23" spans="1:15" ht="15.75" x14ac:dyDescent="0.25">
      <c r="A23" s="98" t="s">
        <v>19</v>
      </c>
      <c r="B23" s="99"/>
      <c r="C23" s="99"/>
      <c r="D23" s="99"/>
      <c r="E23" s="99"/>
      <c r="F23" s="99"/>
      <c r="G23" s="99"/>
      <c r="H23" s="99"/>
      <c r="I23" s="99"/>
      <c r="J23" s="100"/>
      <c r="K23" s="1"/>
    </row>
    <row r="24" spans="1:15" ht="15" customHeight="1" x14ac:dyDescent="0.25">
      <c r="A24" s="106" t="s">
        <v>20</v>
      </c>
      <c r="B24" s="107"/>
      <c r="C24" s="108" t="s">
        <v>21</v>
      </c>
      <c r="D24" s="109"/>
      <c r="E24" s="109"/>
      <c r="F24" s="109" t="s">
        <v>22</v>
      </c>
      <c r="G24" s="109"/>
      <c r="H24" s="107"/>
      <c r="I24" s="108" t="s">
        <v>23</v>
      </c>
      <c r="J24" s="110"/>
      <c r="N24" s="30"/>
    </row>
    <row r="25" spans="1:15" x14ac:dyDescent="0.25">
      <c r="A25" s="134">
        <v>49064557</v>
      </c>
      <c r="B25" s="135"/>
      <c r="C25" s="93">
        <v>515690447.64999998</v>
      </c>
      <c r="D25" s="94"/>
      <c r="E25" s="95"/>
      <c r="F25" s="93">
        <v>197018051.5</v>
      </c>
      <c r="G25" s="94"/>
      <c r="H25" s="95"/>
      <c r="I25" s="96">
        <f>+F25/C25</f>
        <v>0.38204712225679327</v>
      </c>
      <c r="J25" s="97"/>
      <c r="O25" s="31"/>
    </row>
    <row r="26" spans="1:15" ht="15.75" x14ac:dyDescent="0.25">
      <c r="A26" s="98" t="s">
        <v>24</v>
      </c>
      <c r="B26" s="99"/>
      <c r="C26" s="99"/>
      <c r="D26" s="99"/>
      <c r="E26" s="99"/>
      <c r="F26" s="99"/>
      <c r="G26" s="99"/>
      <c r="H26" s="99"/>
      <c r="I26" s="99"/>
      <c r="J26" s="100"/>
      <c r="K26" s="1"/>
      <c r="O26" s="31"/>
    </row>
    <row r="27" spans="1:15" x14ac:dyDescent="0.25">
      <c r="A27" s="27"/>
      <c r="B27" s="28"/>
      <c r="C27" s="101" t="s">
        <v>50</v>
      </c>
      <c r="D27" s="102"/>
      <c r="E27" s="101" t="s">
        <v>137</v>
      </c>
      <c r="F27" s="102"/>
      <c r="G27" s="101" t="s">
        <v>138</v>
      </c>
      <c r="H27" s="101"/>
      <c r="I27" s="101" t="s">
        <v>25</v>
      </c>
      <c r="J27" s="103"/>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76922056</v>
      </c>
      <c r="E29" s="25">
        <v>0.04</v>
      </c>
      <c r="F29" s="11">
        <v>37278200</v>
      </c>
      <c r="G29" s="33">
        <v>0.04</v>
      </c>
      <c r="H29" s="11">
        <v>27281973.850000001</v>
      </c>
      <c r="I29" s="13">
        <f>IF(G29&gt;0,G29/C29,0)</f>
        <v>0.17391304347826086</v>
      </c>
      <c r="J29" s="32">
        <f>IF(H29&gt;0,H29/D29,0)</f>
        <v>0.35467036723511397</v>
      </c>
    </row>
    <row r="30" spans="1:15" ht="78.75" customHeight="1" x14ac:dyDescent="0.25">
      <c r="A30" s="14" t="s">
        <v>140</v>
      </c>
      <c r="B30" s="14" t="s">
        <v>62</v>
      </c>
      <c r="C30" s="10">
        <v>486</v>
      </c>
      <c r="D30" s="11">
        <v>124262598</v>
      </c>
      <c r="E30" s="26">
        <v>486</v>
      </c>
      <c r="F30" s="15">
        <v>62281864</v>
      </c>
      <c r="G30" s="16">
        <v>542</v>
      </c>
      <c r="H30" s="11">
        <v>67134093.329999998</v>
      </c>
      <c r="I30" s="13">
        <f>IF(G30&gt;0,G30/C30,0)</f>
        <v>1.1152263374485596</v>
      </c>
      <c r="J30" s="32">
        <f>IF(H30&gt;0,H30/D30,0)</f>
        <v>0.54025985622801798</v>
      </c>
    </row>
    <row r="31" spans="1:15" ht="15.75" x14ac:dyDescent="0.25">
      <c r="A31" s="79" t="s">
        <v>28</v>
      </c>
      <c r="B31" s="80"/>
      <c r="C31" s="80"/>
      <c r="D31" s="80"/>
      <c r="E31" s="80"/>
      <c r="F31" s="80"/>
      <c r="G31" s="80"/>
      <c r="H31" s="80"/>
      <c r="I31" s="80"/>
      <c r="J31" s="81"/>
    </row>
    <row r="32" spans="1:15" ht="15.75" x14ac:dyDescent="0.25">
      <c r="A32" s="98" t="s">
        <v>29</v>
      </c>
      <c r="B32" s="99"/>
      <c r="C32" s="99"/>
      <c r="D32" s="99"/>
      <c r="E32" s="99"/>
      <c r="F32" s="99"/>
      <c r="G32" s="99"/>
      <c r="H32" s="99"/>
      <c r="I32" s="99"/>
      <c r="J32" s="100"/>
      <c r="K32" s="1"/>
    </row>
    <row r="33" spans="1:11" x14ac:dyDescent="0.25">
      <c r="A33" s="17" t="s">
        <v>30</v>
      </c>
      <c r="B33" s="139" t="s">
        <v>88</v>
      </c>
      <c r="C33" s="139"/>
      <c r="D33" s="139"/>
      <c r="E33" s="139"/>
      <c r="F33" s="139"/>
      <c r="G33" s="139"/>
      <c r="H33" s="139"/>
      <c r="I33" s="139"/>
      <c r="J33" s="140"/>
    </row>
    <row r="34" spans="1:11" ht="33" customHeight="1" x14ac:dyDescent="0.25">
      <c r="A34" s="17" t="s">
        <v>31</v>
      </c>
      <c r="B34" s="139" t="s">
        <v>63</v>
      </c>
      <c r="C34" s="139"/>
      <c r="D34" s="139"/>
      <c r="E34" s="139"/>
      <c r="F34" s="139"/>
      <c r="G34" s="139"/>
      <c r="H34" s="139"/>
      <c r="I34" s="139"/>
      <c r="J34" s="140"/>
    </row>
    <row r="35" spans="1:11" ht="181.5" customHeight="1" x14ac:dyDescent="0.25">
      <c r="A35" s="17" t="s">
        <v>32</v>
      </c>
      <c r="B35" s="137" t="s">
        <v>144</v>
      </c>
      <c r="C35" s="141"/>
      <c r="D35" s="141"/>
      <c r="E35" s="141"/>
      <c r="F35" s="141"/>
      <c r="G35" s="141"/>
      <c r="H35" s="141"/>
      <c r="I35" s="141"/>
      <c r="J35" s="142"/>
    </row>
    <row r="36" spans="1:11" ht="61.5" customHeight="1" x14ac:dyDescent="0.25">
      <c r="A36" s="17" t="s">
        <v>33</v>
      </c>
      <c r="B36" s="137" t="s">
        <v>143</v>
      </c>
      <c r="C36" s="137"/>
      <c r="D36" s="137"/>
      <c r="E36" s="137"/>
      <c r="F36" s="137"/>
      <c r="G36" s="137"/>
      <c r="H36" s="137"/>
      <c r="I36" s="137"/>
      <c r="J36" s="138"/>
    </row>
    <row r="37" spans="1:11" x14ac:dyDescent="0.25">
      <c r="A37" s="17" t="s">
        <v>30</v>
      </c>
      <c r="B37" s="75" t="s">
        <v>72</v>
      </c>
      <c r="C37" s="75"/>
      <c r="D37" s="75"/>
      <c r="E37" s="75"/>
      <c r="F37" s="75"/>
      <c r="G37" s="75"/>
      <c r="H37" s="75"/>
      <c r="I37" s="75"/>
      <c r="J37" s="76"/>
    </row>
    <row r="38" spans="1:11" ht="45.75" customHeight="1" x14ac:dyDescent="0.25">
      <c r="A38" s="17" t="s">
        <v>31</v>
      </c>
      <c r="B38" s="75" t="s">
        <v>64</v>
      </c>
      <c r="C38" s="75"/>
      <c r="D38" s="75"/>
      <c r="E38" s="75"/>
      <c r="F38" s="75"/>
      <c r="G38" s="75"/>
      <c r="H38" s="75"/>
      <c r="I38" s="75"/>
      <c r="J38" s="76"/>
    </row>
    <row r="39" spans="1:11" ht="108" customHeight="1" x14ac:dyDescent="0.25">
      <c r="A39" s="17" t="s">
        <v>32</v>
      </c>
      <c r="B39" s="77" t="s">
        <v>141</v>
      </c>
      <c r="C39" s="77"/>
      <c r="D39" s="77"/>
      <c r="E39" s="77"/>
      <c r="F39" s="77"/>
      <c r="G39" s="77"/>
      <c r="H39" s="77"/>
      <c r="I39" s="77"/>
      <c r="J39" s="78"/>
    </row>
    <row r="40" spans="1:11" ht="77.25" customHeight="1" x14ac:dyDescent="0.25">
      <c r="A40" s="17" t="s">
        <v>33</v>
      </c>
      <c r="B40" s="77" t="s">
        <v>142</v>
      </c>
      <c r="C40" s="77"/>
      <c r="D40" s="77"/>
      <c r="E40" s="77"/>
      <c r="F40" s="77"/>
      <c r="G40" s="77"/>
      <c r="H40" s="77"/>
      <c r="I40" s="77"/>
      <c r="J40" s="78"/>
    </row>
    <row r="41" spans="1:11" ht="15.75" x14ac:dyDescent="0.25">
      <c r="A41" s="79" t="s">
        <v>34</v>
      </c>
      <c r="B41" s="80"/>
      <c r="C41" s="80"/>
      <c r="D41" s="80"/>
      <c r="E41" s="80"/>
      <c r="F41" s="80"/>
      <c r="G41" s="80"/>
      <c r="H41" s="80"/>
      <c r="I41" s="80"/>
      <c r="J41" s="81"/>
    </row>
    <row r="42" spans="1:11" ht="15.75" x14ac:dyDescent="0.25">
      <c r="A42" s="82" t="s">
        <v>35</v>
      </c>
      <c r="B42" s="83"/>
      <c r="C42" s="83"/>
      <c r="D42" s="83"/>
      <c r="E42" s="83"/>
      <c r="F42" s="83"/>
      <c r="G42" s="83"/>
      <c r="H42" s="83"/>
      <c r="I42" s="83"/>
      <c r="J42" s="84"/>
      <c r="K42" s="1"/>
    </row>
    <row r="43" spans="1:11" ht="36" customHeight="1" x14ac:dyDescent="0.25">
      <c r="A43" s="86"/>
      <c r="B43" s="87"/>
      <c r="C43" s="87"/>
      <c r="D43" s="87"/>
      <c r="E43" s="88"/>
      <c r="F43" s="70"/>
      <c r="G43" s="70"/>
      <c r="H43" s="70"/>
      <c r="I43" s="70"/>
      <c r="J43" s="70"/>
    </row>
    <row r="44" spans="1:11" ht="27.75" customHeight="1" x14ac:dyDescent="0.25">
      <c r="A44" s="29"/>
      <c r="B44" s="29"/>
      <c r="C44" s="29"/>
      <c r="D44" s="29"/>
      <c r="E44" s="29"/>
      <c r="F44" s="89" t="s">
        <v>136</v>
      </c>
      <c r="G44" s="89"/>
      <c r="H44" s="89"/>
      <c r="I44" s="89"/>
      <c r="J44" s="89"/>
    </row>
    <row r="45" spans="1:11" ht="30.75" customHeight="1" x14ac:dyDescent="0.25">
      <c r="A45" s="85" t="s">
        <v>41</v>
      </c>
      <c r="B45" s="85"/>
      <c r="C45" s="85"/>
      <c r="D45" s="85"/>
      <c r="E45" s="65"/>
      <c r="F45" s="90" t="s">
        <v>135</v>
      </c>
      <c r="G45" s="90"/>
      <c r="H45" s="90"/>
      <c r="I45" s="90"/>
      <c r="J45" s="90"/>
    </row>
  </sheetData>
  <mergeCells count="57">
    <mergeCell ref="A43:E43"/>
    <mergeCell ref="F44:J44"/>
    <mergeCell ref="A45:D45"/>
    <mergeCell ref="F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xr:uid="{00000000-0002-0000-0200-000000000000}"/>
    <dataValidation allowBlank="1" showInputMessage="1" prompt="Nombre del capítulo" sqref="B8:B10 D8:D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3:J33 B37:J37" xr:uid="{00000000-0002-0000-0200-000003000000}"/>
    <dataValidation allowBlank="1" showInputMessage="1" showErrorMessage="1" prompt="¿En qué consiste el producto? su objetivo" sqref="B34:J34 B38:J38" xr:uid="{00000000-0002-0000-0200-000004000000}"/>
    <dataValidation allowBlank="1" showInputMessage="1" showErrorMessage="1" prompt="1. Describir lo plasmado en el presupuesto_x000a_2. Describir lo alcanzado en términos financieros y de producción " sqref="B35:J35 B39:J39" xr:uid="{00000000-0002-0000-0200-000005000000}"/>
    <dataValidation allowBlank="1" showInputMessage="1" showErrorMessage="1" prompt="De existir desvío, explicar razones." sqref="B36:J36 B40:J40" xr:uid="{00000000-0002-0000-0200-000006000000}"/>
    <dataValidation allowBlank="1" showInputMessage="1" showErrorMessage="1" prompt="Oportunidades de mejora identificadas" sqref="A43:A44 B44:E44 G43:J43" xr:uid="{00000000-0002-0000-0200-000007000000}"/>
    <dataValidation allowBlank="1" showInputMessage="1" showErrorMessage="1" prompt="Presupuesto del programa" sqref="A25:C25 F25" xr:uid="{00000000-0002-0000-0200-000008000000}"/>
    <dataValidation allowBlank="1" showInputMessage="1" showErrorMessage="1" prompt="¿En qué consiste el programa?" sqref="B19:J19" xr:uid="{00000000-0002-0000-0200-000009000000}"/>
    <dataValidation allowBlank="1" showInputMessage="1" showErrorMessage="1" prompt="Nombre de cada producto" sqref="A28:A30" xr:uid="{00000000-0002-0000-0200-00000A000000}"/>
    <dataValidation allowBlank="1" showInputMessage="1" showErrorMessage="1" prompt="Nombre del indicador" sqref="B28" xr:uid="{00000000-0002-0000-0200-00000B000000}"/>
    <dataValidation allowBlank="1" showInputMessage="1" showErrorMessage="1" prompt="Meta anual del indicador" sqref="E28 C28:C29" xr:uid="{00000000-0002-0000-0200-00000C000000}"/>
    <dataValidation allowBlank="1" showInputMessage="1" showErrorMessage="1" prompt="Monto presupuestado para el producto" sqref="F28 E29:F30 D28:D29" xr:uid="{00000000-0002-0000-0200-00000D000000}"/>
    <dataValidation allowBlank="1" showInputMessage="1" showErrorMessage="1" prompt="Meta alcanzada en el trimestre" sqref="G28:G30" xr:uid="{00000000-0002-0000-0200-00000E000000}"/>
    <dataValidation allowBlank="1" showInputMessage="1" showErrorMessage="1" prompt="Monto ejecutado en el trimestre" sqref="H28 H30" xr:uid="{00000000-0002-0000-0200-00000F000000}"/>
  </dataValidations>
  <pageMargins left="0.25" right="0.25" top="0.75" bottom="0.75" header="0.3" footer="0.3"/>
  <pageSetup paperSize="5" scale="67"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16" t="s">
        <v>68</v>
      </c>
      <c r="C1" s="117"/>
      <c r="D1" s="117"/>
      <c r="E1" s="117"/>
      <c r="F1" s="117"/>
      <c r="G1" s="117"/>
      <c r="H1" s="117"/>
      <c r="I1" s="117"/>
      <c r="J1" s="118"/>
      <c r="K1" s="1"/>
    </row>
    <row r="2" spans="1:11" ht="21.75" thickBot="1" x14ac:dyDescent="0.3">
      <c r="A2" s="19"/>
      <c r="B2" s="119" t="s">
        <v>0</v>
      </c>
      <c r="C2" s="120"/>
      <c r="D2" s="119" t="s">
        <v>1</v>
      </c>
      <c r="E2" s="121"/>
      <c r="F2" s="121"/>
      <c r="G2" s="120"/>
      <c r="H2" s="122"/>
      <c r="I2" s="2" t="s">
        <v>2</v>
      </c>
      <c r="J2" s="3" t="s">
        <v>3</v>
      </c>
      <c r="K2" s="1"/>
    </row>
    <row r="3" spans="1:11" ht="21.75" thickBot="1" x14ac:dyDescent="0.3">
      <c r="A3" s="20"/>
      <c r="B3" s="123" t="s">
        <v>4</v>
      </c>
      <c r="C3" s="124"/>
      <c r="D3" s="123"/>
      <c r="E3" s="124"/>
      <c r="F3" s="124"/>
      <c r="G3" s="124"/>
      <c r="H3" s="125"/>
      <c r="I3" s="23"/>
      <c r="J3" s="24"/>
      <c r="K3" s="1"/>
    </row>
    <row r="4" spans="1:11" x14ac:dyDescent="0.25">
      <c r="A4" s="126"/>
      <c r="B4" s="127"/>
      <c r="C4" s="127"/>
      <c r="D4" s="128"/>
      <c r="E4" s="128"/>
      <c r="F4" s="128"/>
      <c r="G4" s="128"/>
      <c r="H4" s="128"/>
      <c r="I4" s="127"/>
      <c r="J4" s="129"/>
      <c r="K4" s="1"/>
    </row>
    <row r="5" spans="1:11" ht="3" customHeight="1" x14ac:dyDescent="0.25">
      <c r="A5" s="130"/>
      <c r="B5" s="131"/>
      <c r="C5" s="131"/>
      <c r="D5" s="131"/>
      <c r="E5" s="131"/>
      <c r="F5" s="131"/>
      <c r="G5" s="131"/>
      <c r="H5" s="131"/>
      <c r="I5" s="131"/>
      <c r="J5" s="132"/>
      <c r="K5" s="1"/>
    </row>
    <row r="6" spans="1:11" ht="15.75" x14ac:dyDescent="0.25">
      <c r="A6" s="79" t="s">
        <v>5</v>
      </c>
      <c r="B6" s="80"/>
      <c r="C6" s="80"/>
      <c r="D6" s="80"/>
      <c r="E6" s="80"/>
      <c r="F6" s="80"/>
      <c r="G6" s="80"/>
      <c r="H6" s="80"/>
      <c r="I6" s="80"/>
      <c r="J6" s="81"/>
      <c r="K6" s="1"/>
    </row>
    <row r="7" spans="1:11" ht="15.75" x14ac:dyDescent="0.25">
      <c r="A7" s="98" t="s">
        <v>6</v>
      </c>
      <c r="B7" s="99"/>
      <c r="C7" s="99"/>
      <c r="D7" s="99"/>
      <c r="E7" s="99"/>
      <c r="F7" s="99"/>
      <c r="G7" s="99"/>
      <c r="H7" s="99"/>
      <c r="I7" s="99"/>
      <c r="J7" s="100"/>
      <c r="K7" s="1"/>
    </row>
    <row r="8" spans="1:11" ht="15" customHeight="1" x14ac:dyDescent="0.25">
      <c r="A8" s="4" t="s">
        <v>7</v>
      </c>
      <c r="B8" s="111" t="s">
        <v>51</v>
      </c>
      <c r="C8" s="112"/>
      <c r="D8" s="112" t="s">
        <v>54</v>
      </c>
      <c r="E8" s="112"/>
      <c r="F8" s="112"/>
      <c r="G8" s="112"/>
      <c r="H8" s="112"/>
      <c r="I8" s="112"/>
      <c r="J8" s="113"/>
      <c r="K8" s="1"/>
    </row>
    <row r="9" spans="1:11" ht="15" customHeight="1" x14ac:dyDescent="0.25">
      <c r="A9" s="21" t="s">
        <v>36</v>
      </c>
      <c r="B9" s="111" t="s">
        <v>52</v>
      </c>
      <c r="C9" s="112"/>
      <c r="D9" s="112" t="s">
        <v>54</v>
      </c>
      <c r="E9" s="112"/>
      <c r="F9" s="112"/>
      <c r="G9" s="112"/>
      <c r="H9" s="112"/>
      <c r="I9" s="112"/>
      <c r="J9" s="113"/>
      <c r="K9" s="1"/>
    </row>
    <row r="10" spans="1:11" ht="15" customHeight="1" x14ac:dyDescent="0.25">
      <c r="A10" s="21" t="s">
        <v>37</v>
      </c>
      <c r="B10" s="111" t="s">
        <v>53</v>
      </c>
      <c r="C10" s="112"/>
      <c r="D10" s="112" t="s">
        <v>55</v>
      </c>
      <c r="E10" s="112"/>
      <c r="F10" s="112"/>
      <c r="G10" s="112"/>
      <c r="H10" s="112"/>
      <c r="I10" s="112"/>
      <c r="J10" s="113"/>
      <c r="K10" s="1"/>
    </row>
    <row r="11" spans="1:11" ht="48" customHeight="1" x14ac:dyDescent="0.25">
      <c r="A11" s="4" t="s">
        <v>8</v>
      </c>
      <c r="B11" s="104" t="s">
        <v>56</v>
      </c>
      <c r="C11" s="104"/>
      <c r="D11" s="104"/>
      <c r="E11" s="104"/>
      <c r="F11" s="104"/>
      <c r="G11" s="104"/>
      <c r="H11" s="104"/>
      <c r="I11" s="104"/>
      <c r="J11" s="105"/>
    </row>
    <row r="12" spans="1:11" ht="39.75" customHeight="1" x14ac:dyDescent="0.25">
      <c r="A12" s="4" t="s">
        <v>9</v>
      </c>
      <c r="B12" s="104" t="s">
        <v>57</v>
      </c>
      <c r="C12" s="104"/>
      <c r="D12" s="104"/>
      <c r="E12" s="104"/>
      <c r="F12" s="104"/>
      <c r="G12" s="104"/>
      <c r="H12" s="104"/>
      <c r="I12" s="104"/>
      <c r="J12" s="105"/>
    </row>
    <row r="13" spans="1:11" ht="15.75" x14ac:dyDescent="0.25">
      <c r="A13" s="79" t="s">
        <v>10</v>
      </c>
      <c r="B13" s="80"/>
      <c r="C13" s="80"/>
      <c r="D13" s="80"/>
      <c r="E13" s="80"/>
      <c r="F13" s="80"/>
      <c r="G13" s="80"/>
      <c r="H13" s="80"/>
      <c r="I13" s="80"/>
      <c r="J13" s="81"/>
    </row>
    <row r="14" spans="1:11" ht="27.75" customHeight="1" x14ac:dyDescent="0.25">
      <c r="A14" s="4" t="s">
        <v>11</v>
      </c>
      <c r="B14" s="22">
        <v>1</v>
      </c>
      <c r="C14" s="114" t="str">
        <f>IFERROR(VLOOKUP(B14,'[1]Validacion datos'!A2:B5,2,FALSE),"")</f>
        <v>DESARROLLO INSTITUCIONAL</v>
      </c>
      <c r="D14" s="114"/>
      <c r="E14" s="114"/>
      <c r="F14" s="114"/>
      <c r="G14" s="114"/>
      <c r="H14" s="114"/>
      <c r="I14" s="114"/>
      <c r="J14" s="114"/>
    </row>
    <row r="15" spans="1:11" ht="26.25" customHeight="1" x14ac:dyDescent="0.25">
      <c r="A15" s="4" t="s">
        <v>12</v>
      </c>
      <c r="B15" s="36">
        <v>1.1000000000000001</v>
      </c>
      <c r="C15" s="115" t="str">
        <f>IFERROR(VLOOKUP(B15,'[1]Validacion datos'!A8:B26,2,FALSE),"")</f>
        <v>Administración pública transparente, eficiente y orientada</v>
      </c>
      <c r="D15" s="115"/>
      <c r="E15" s="115"/>
      <c r="F15" s="115"/>
      <c r="G15" s="115"/>
      <c r="H15" s="115"/>
      <c r="I15" s="115"/>
      <c r="J15" s="115"/>
    </row>
    <row r="16" spans="1:11" ht="40.5" customHeight="1" x14ac:dyDescent="0.25">
      <c r="A16" s="4" t="s">
        <v>13</v>
      </c>
      <c r="B16" s="37" t="s">
        <v>65</v>
      </c>
      <c r="C16" s="11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5"/>
      <c r="E16" s="115"/>
      <c r="F16" s="115"/>
      <c r="G16" s="115"/>
      <c r="H16" s="115"/>
      <c r="I16" s="115"/>
      <c r="J16" s="115"/>
    </row>
    <row r="17" spans="1:15" ht="15.75" x14ac:dyDescent="0.25">
      <c r="A17" s="79" t="s">
        <v>14</v>
      </c>
      <c r="B17" s="80"/>
      <c r="C17" s="80"/>
      <c r="D17" s="80"/>
      <c r="E17" s="80"/>
      <c r="F17" s="80"/>
      <c r="G17" s="80"/>
      <c r="H17" s="80"/>
      <c r="I17" s="80"/>
      <c r="J17" s="81"/>
    </row>
    <row r="18" spans="1:15" ht="29.25" customHeight="1" x14ac:dyDescent="0.25">
      <c r="A18" s="4" t="s">
        <v>15</v>
      </c>
      <c r="B18" s="104" t="s">
        <v>58</v>
      </c>
      <c r="C18" s="104"/>
      <c r="D18" s="104"/>
      <c r="E18" s="104"/>
      <c r="F18" s="104"/>
      <c r="G18" s="104"/>
      <c r="H18" s="104"/>
      <c r="I18" s="104"/>
      <c r="J18" s="105"/>
    </row>
    <row r="19" spans="1:15" ht="61.5" customHeight="1" x14ac:dyDescent="0.25">
      <c r="A19" s="6" t="s">
        <v>16</v>
      </c>
      <c r="B19" s="104" t="s">
        <v>59</v>
      </c>
      <c r="C19" s="104"/>
      <c r="D19" s="104"/>
      <c r="E19" s="104"/>
      <c r="F19" s="104"/>
      <c r="G19" s="104"/>
      <c r="H19" s="104"/>
      <c r="I19" s="104"/>
      <c r="J19" s="105"/>
    </row>
    <row r="20" spans="1:15" ht="34.5" customHeight="1" x14ac:dyDescent="0.25">
      <c r="A20" s="6" t="s">
        <v>17</v>
      </c>
      <c r="B20" s="104" t="s">
        <v>60</v>
      </c>
      <c r="C20" s="104"/>
      <c r="D20" s="104"/>
      <c r="E20" s="104"/>
      <c r="F20" s="104"/>
      <c r="G20" s="104"/>
      <c r="H20" s="104"/>
      <c r="I20" s="104"/>
      <c r="J20" s="105"/>
    </row>
    <row r="21" spans="1:15" ht="54" customHeight="1" x14ac:dyDescent="0.25">
      <c r="A21" s="6" t="s">
        <v>38</v>
      </c>
      <c r="B21" s="104" t="s">
        <v>73</v>
      </c>
      <c r="C21" s="104"/>
      <c r="D21" s="104"/>
      <c r="E21" s="104"/>
      <c r="F21" s="104"/>
      <c r="G21" s="104"/>
      <c r="H21" s="104"/>
      <c r="I21" s="104"/>
      <c r="J21" s="105"/>
      <c r="K21" s="1"/>
    </row>
    <row r="22" spans="1:15" ht="15.75" x14ac:dyDescent="0.25">
      <c r="A22" s="79" t="s">
        <v>18</v>
      </c>
      <c r="B22" s="80"/>
      <c r="C22" s="80"/>
      <c r="D22" s="80"/>
      <c r="E22" s="80"/>
      <c r="F22" s="80"/>
      <c r="G22" s="80"/>
      <c r="H22" s="80"/>
      <c r="I22" s="80"/>
      <c r="J22" s="81"/>
    </row>
    <row r="23" spans="1:15" ht="15.75" x14ac:dyDescent="0.25">
      <c r="A23" s="98" t="s">
        <v>19</v>
      </c>
      <c r="B23" s="99"/>
      <c r="C23" s="99"/>
      <c r="D23" s="99"/>
      <c r="E23" s="99"/>
      <c r="F23" s="99"/>
      <c r="G23" s="99"/>
      <c r="H23" s="99"/>
      <c r="I23" s="99"/>
      <c r="J23" s="100"/>
      <c r="K23" s="1"/>
    </row>
    <row r="24" spans="1:15" ht="15" customHeight="1" x14ac:dyDescent="0.25">
      <c r="A24" s="106" t="s">
        <v>20</v>
      </c>
      <c r="B24" s="107"/>
      <c r="C24" s="108" t="s">
        <v>21</v>
      </c>
      <c r="D24" s="109"/>
      <c r="E24" s="109"/>
      <c r="F24" s="109" t="s">
        <v>22</v>
      </c>
      <c r="G24" s="109"/>
      <c r="H24" s="107"/>
      <c r="I24" s="108" t="s">
        <v>23</v>
      </c>
      <c r="J24" s="110"/>
      <c r="N24" s="30"/>
    </row>
    <row r="25" spans="1:15" x14ac:dyDescent="0.25">
      <c r="A25" s="134">
        <v>490064557</v>
      </c>
      <c r="B25" s="135"/>
      <c r="C25" s="93">
        <v>490064557</v>
      </c>
      <c r="D25" s="94"/>
      <c r="E25" s="95"/>
      <c r="F25" s="93">
        <v>289136002.23999995</v>
      </c>
      <c r="G25" s="94"/>
      <c r="H25" s="95"/>
      <c r="I25" s="96">
        <f>+F25/C25</f>
        <v>0.58999574262212962</v>
      </c>
      <c r="J25" s="97"/>
      <c r="O25" s="31"/>
    </row>
    <row r="26" spans="1:15" ht="15.75" x14ac:dyDescent="0.25">
      <c r="A26" s="98" t="s">
        <v>24</v>
      </c>
      <c r="B26" s="99"/>
      <c r="C26" s="99"/>
      <c r="D26" s="99"/>
      <c r="E26" s="99"/>
      <c r="F26" s="99"/>
      <c r="G26" s="99"/>
      <c r="H26" s="99"/>
      <c r="I26" s="99"/>
      <c r="J26" s="100"/>
      <c r="K26" s="1"/>
      <c r="O26" s="31"/>
    </row>
    <row r="27" spans="1:15" x14ac:dyDescent="0.25">
      <c r="A27" s="27"/>
      <c r="B27" s="28"/>
      <c r="C27" s="101" t="s">
        <v>50</v>
      </c>
      <c r="D27" s="102"/>
      <c r="E27" s="101" t="s">
        <v>48</v>
      </c>
      <c r="F27" s="102"/>
      <c r="G27" s="101" t="s">
        <v>49</v>
      </c>
      <c r="H27" s="101"/>
      <c r="I27" s="101" t="s">
        <v>25</v>
      </c>
      <c r="J27" s="103"/>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75790929.540000007</v>
      </c>
      <c r="E29" s="25" t="s">
        <v>66</v>
      </c>
      <c r="F29" s="11">
        <v>19821928</v>
      </c>
      <c r="G29" s="12" t="s">
        <v>66</v>
      </c>
      <c r="H29" s="11">
        <v>11942790.17</v>
      </c>
      <c r="I29" s="13" t="s">
        <v>66</v>
      </c>
      <c r="J29" s="32">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2">
        <f>+Tabla1[[#This Row],[Financiera 
 (F)]]/Tabla1[[#This Row],[Financiera
(D)]]</f>
        <v>0.94589349587244309</v>
      </c>
    </row>
    <row r="31" spans="1:15" ht="15.75" x14ac:dyDescent="0.25">
      <c r="A31" s="79" t="s">
        <v>28</v>
      </c>
      <c r="B31" s="80"/>
      <c r="C31" s="80"/>
      <c r="D31" s="80"/>
      <c r="E31" s="80"/>
      <c r="F31" s="80"/>
      <c r="G31" s="80"/>
      <c r="H31" s="80"/>
      <c r="I31" s="80"/>
      <c r="J31" s="81"/>
    </row>
    <row r="32" spans="1:15" ht="15.75" x14ac:dyDescent="0.25">
      <c r="A32" s="98" t="s">
        <v>29</v>
      </c>
      <c r="B32" s="99"/>
      <c r="C32" s="99"/>
      <c r="D32" s="99"/>
      <c r="E32" s="99"/>
      <c r="F32" s="99"/>
      <c r="G32" s="99"/>
      <c r="H32" s="99"/>
      <c r="I32" s="99"/>
      <c r="J32" s="100"/>
      <c r="K32" s="1"/>
    </row>
    <row r="33" spans="1:11" x14ac:dyDescent="0.25">
      <c r="A33" s="17" t="s">
        <v>30</v>
      </c>
      <c r="B33" s="75" t="s">
        <v>78</v>
      </c>
      <c r="C33" s="75"/>
      <c r="D33" s="75"/>
      <c r="E33" s="75"/>
      <c r="F33" s="75"/>
      <c r="G33" s="75"/>
      <c r="H33" s="75"/>
      <c r="I33" s="75"/>
      <c r="J33" s="76"/>
    </row>
    <row r="34" spans="1:11" ht="33" customHeight="1" x14ac:dyDescent="0.25">
      <c r="A34" s="17" t="s">
        <v>31</v>
      </c>
      <c r="B34" s="75" t="s">
        <v>63</v>
      </c>
      <c r="C34" s="75"/>
      <c r="D34" s="75"/>
      <c r="E34" s="75"/>
      <c r="F34" s="75"/>
      <c r="G34" s="75"/>
      <c r="H34" s="75"/>
      <c r="I34" s="75"/>
      <c r="J34" s="76"/>
    </row>
    <row r="35" spans="1:11" ht="85.5" customHeight="1" x14ac:dyDescent="0.25">
      <c r="A35" s="17" t="s">
        <v>32</v>
      </c>
      <c r="B35" s="77" t="s">
        <v>74</v>
      </c>
      <c r="C35" s="77"/>
      <c r="D35" s="77"/>
      <c r="E35" s="77"/>
      <c r="F35" s="77"/>
      <c r="G35" s="77"/>
      <c r="H35" s="77"/>
      <c r="I35" s="77"/>
      <c r="J35" s="78"/>
    </row>
    <row r="36" spans="1:11" ht="30" x14ac:dyDescent="0.25">
      <c r="A36" s="17" t="s">
        <v>33</v>
      </c>
      <c r="B36" s="77" t="s">
        <v>76</v>
      </c>
      <c r="C36" s="77"/>
      <c r="D36" s="77"/>
      <c r="E36" s="77"/>
      <c r="F36" s="77"/>
      <c r="G36" s="77"/>
      <c r="H36" s="77"/>
      <c r="I36" s="77"/>
      <c r="J36" s="78"/>
    </row>
    <row r="37" spans="1:11" x14ac:dyDescent="0.25">
      <c r="A37" s="17" t="s">
        <v>30</v>
      </c>
      <c r="B37" s="75" t="s">
        <v>72</v>
      </c>
      <c r="C37" s="75"/>
      <c r="D37" s="75"/>
      <c r="E37" s="75"/>
      <c r="F37" s="75"/>
      <c r="G37" s="75"/>
      <c r="H37" s="75"/>
      <c r="I37" s="75"/>
      <c r="J37" s="76"/>
    </row>
    <row r="38" spans="1:11" ht="45.75" customHeight="1" x14ac:dyDescent="0.25">
      <c r="A38" s="17" t="s">
        <v>31</v>
      </c>
      <c r="B38" s="75" t="s">
        <v>64</v>
      </c>
      <c r="C38" s="75"/>
      <c r="D38" s="75"/>
      <c r="E38" s="75"/>
      <c r="F38" s="75"/>
      <c r="G38" s="75"/>
      <c r="H38" s="75"/>
      <c r="I38" s="75"/>
      <c r="J38" s="76"/>
    </row>
    <row r="39" spans="1:11" ht="85.5" customHeight="1" x14ac:dyDescent="0.25">
      <c r="A39" s="17" t="s">
        <v>32</v>
      </c>
      <c r="B39" s="77" t="s">
        <v>75</v>
      </c>
      <c r="C39" s="77"/>
      <c r="D39" s="77"/>
      <c r="E39" s="77"/>
      <c r="F39" s="77"/>
      <c r="G39" s="77"/>
      <c r="H39" s="77"/>
      <c r="I39" s="77"/>
      <c r="J39" s="78"/>
    </row>
    <row r="40" spans="1:11" ht="30" x14ac:dyDescent="0.25">
      <c r="A40" s="17" t="s">
        <v>33</v>
      </c>
      <c r="B40" s="77" t="s">
        <v>87</v>
      </c>
      <c r="C40" s="77"/>
      <c r="D40" s="77"/>
      <c r="E40" s="77"/>
      <c r="F40" s="77"/>
      <c r="G40" s="77"/>
      <c r="H40" s="77"/>
      <c r="I40" s="77"/>
      <c r="J40" s="78"/>
    </row>
    <row r="41" spans="1:11" ht="15.75" x14ac:dyDescent="0.25">
      <c r="A41" s="79" t="s">
        <v>34</v>
      </c>
      <c r="B41" s="80"/>
      <c r="C41" s="80"/>
      <c r="D41" s="80"/>
      <c r="E41" s="80"/>
      <c r="F41" s="80"/>
      <c r="G41" s="80"/>
      <c r="H41" s="80"/>
      <c r="I41" s="80"/>
      <c r="J41" s="81"/>
    </row>
    <row r="42" spans="1:11" ht="15.75" x14ac:dyDescent="0.25">
      <c r="A42" s="82" t="s">
        <v>35</v>
      </c>
      <c r="B42" s="83"/>
      <c r="C42" s="83"/>
      <c r="D42" s="83"/>
      <c r="E42" s="83"/>
      <c r="F42" s="83"/>
      <c r="G42" s="83"/>
      <c r="H42" s="83"/>
      <c r="I42" s="83"/>
      <c r="J42" s="84"/>
      <c r="K42" s="1"/>
    </row>
    <row r="43" spans="1:11" ht="36" customHeight="1" x14ac:dyDescent="0.25">
      <c r="A43" s="86" t="s">
        <v>86</v>
      </c>
      <c r="B43" s="87"/>
      <c r="C43" s="87"/>
      <c r="D43" s="87"/>
      <c r="E43" s="88"/>
      <c r="F43" s="70"/>
      <c r="G43" s="70"/>
      <c r="H43" s="70"/>
      <c r="I43" s="70"/>
      <c r="J43" s="70"/>
    </row>
    <row r="44" spans="1:11" ht="27.75" customHeight="1" x14ac:dyDescent="0.25">
      <c r="A44" s="29"/>
      <c r="B44" s="29"/>
      <c r="C44" s="29"/>
      <c r="D44" s="29"/>
      <c r="E44" s="29"/>
      <c r="F44" s="89" t="s">
        <v>136</v>
      </c>
      <c r="G44" s="89"/>
      <c r="H44" s="89"/>
      <c r="I44" s="89"/>
      <c r="J44" s="89"/>
    </row>
    <row r="45" spans="1:11" ht="30.75" customHeight="1" x14ac:dyDescent="0.25">
      <c r="A45" s="85" t="s">
        <v>41</v>
      </c>
      <c r="B45" s="85"/>
      <c r="C45" s="85"/>
      <c r="D45" s="85"/>
      <c r="E45" s="65"/>
      <c r="F45" s="90" t="s">
        <v>135</v>
      </c>
      <c r="G45" s="90"/>
      <c r="H45" s="90"/>
      <c r="I45" s="90"/>
      <c r="J45" s="90"/>
    </row>
  </sheetData>
  <mergeCells count="57">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 ref="A17:J17"/>
    <mergeCell ref="B1:J1"/>
    <mergeCell ref="B2:C2"/>
    <mergeCell ref="D2:H2"/>
    <mergeCell ref="B3:C3"/>
    <mergeCell ref="D3:H3"/>
    <mergeCell ref="B9:C9"/>
    <mergeCell ref="B10:C10"/>
    <mergeCell ref="C16:J16"/>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B21:J21"/>
    <mergeCell ref="A31:J31"/>
    <mergeCell ref="A32:J32"/>
    <mergeCell ref="B33:J33"/>
    <mergeCell ref="B34:J34"/>
    <mergeCell ref="F24:H24"/>
    <mergeCell ref="A25:B25"/>
    <mergeCell ref="I25:J25"/>
    <mergeCell ref="A26:J26"/>
    <mergeCell ref="C27:D27"/>
    <mergeCell ref="I27:J27"/>
    <mergeCell ref="A45:D45"/>
    <mergeCell ref="F44:J44"/>
    <mergeCell ref="F45:J45"/>
    <mergeCell ref="A43:E43"/>
    <mergeCell ref="A42:J42"/>
  </mergeCells>
  <phoneticPr fontId="20" type="noConversion"/>
  <dataValidations xWindow="292" yWindow="433" count="16">
    <dataValidation allowBlank="1" showInputMessage="1" showErrorMessage="1" prompt="Monto ejecutado en el trimestre" sqref="H28 H30" xr:uid="{00000000-0002-0000-0300-000000000000}"/>
    <dataValidation allowBlank="1" showInputMessage="1" showErrorMessage="1" prompt="Meta alcanzada en el trimestre" sqref="G28:G30" xr:uid="{00000000-0002-0000-0300-000001000000}"/>
    <dataValidation allowBlank="1" showInputMessage="1" showErrorMessage="1" prompt="Monto presupuestado para el producto" sqref="F28 E29:F30 D28:D29" xr:uid="{00000000-0002-0000-0300-000002000000}"/>
    <dataValidation allowBlank="1" showInputMessage="1" showErrorMessage="1" prompt="Meta anual del indicador" sqref="E28 C28:C29" xr:uid="{00000000-0002-0000-0300-000003000000}"/>
    <dataValidation allowBlank="1" showInputMessage="1" showErrorMessage="1" prompt="Nombre del indicador" sqref="B28" xr:uid="{00000000-0002-0000-0300-000004000000}"/>
    <dataValidation allowBlank="1" showInputMessage="1" showErrorMessage="1" prompt="Nombre de cada producto" sqref="A28:A30" xr:uid="{00000000-0002-0000-0300-000005000000}"/>
    <dataValidation allowBlank="1" showInputMessage="1" showErrorMessage="1" prompt="¿En qué consiste el programa?" sqref="B19:J19" xr:uid="{00000000-0002-0000-0300-000006000000}"/>
    <dataValidation allowBlank="1" showInputMessage="1" showErrorMessage="1" prompt="Presupuesto del programa" sqref="A25:C25 F25" xr:uid="{00000000-0002-0000-0300-000007000000}"/>
    <dataValidation allowBlank="1" showInputMessage="1" showErrorMessage="1" prompt="Oportunidades de mejora identificadas" sqref="A43:A44 B44:E44 G43:J43" xr:uid="{00000000-0002-0000-0300-000008000000}"/>
    <dataValidation allowBlank="1" showInputMessage="1" showErrorMessage="1" prompt="De existir desvío, explicar razones." sqref="B36:J36 B40:J40" xr:uid="{00000000-0002-0000-0300-000009000000}"/>
    <dataValidation allowBlank="1" showInputMessage="1" showErrorMessage="1" prompt="1. Describir lo plasmado en el presupuesto_x000a_2. Describir lo alcanzado en términos financieros y de producción " sqref="B35:J35 B39:J39" xr:uid="{00000000-0002-0000-0300-00000A000000}"/>
    <dataValidation allowBlank="1" showInputMessage="1" showErrorMessage="1" prompt="¿En qué consiste el producto? su objetivo" sqref="B34:J34 B38:J38" xr:uid="{00000000-0002-0000-0300-00000B000000}"/>
    <dataValidation allowBlank="1" showInputMessage="1" showErrorMessage="1" prompt="Nombre del producto" sqref="B33:J33 B37:J37" xr:uid="{00000000-0002-0000-0300-00000C000000}"/>
    <dataValidation allowBlank="1" showInputMessage="1" showErrorMessage="1" prompt="¿A quién va dirigido el programa?, ¿qué característica tiene esta población que requiere ser beneficiada?" sqref="B20:J20" xr:uid="{00000000-0002-0000-0300-00000D000000}"/>
    <dataValidation allowBlank="1" showInputMessage="1" prompt="Nombre del capítulo" sqref="B8:B10 D8:D10" xr:uid="{00000000-0002-0000-0300-00000E000000}"/>
    <dataValidation allowBlank="1" sqref="A8" xr:uid="{00000000-0002-0000-0300-00000F000000}"/>
  </dataValidations>
  <pageMargins left="0.25" right="0.25" top="0.75" bottom="0.75" header="0.3" footer="0.3"/>
  <pageSetup paperSize="5" scale="67"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6"/>
  <sheetViews>
    <sheetView view="pageBreakPreview" topLeftCell="A30"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16" t="s">
        <v>91</v>
      </c>
      <c r="C1" s="117"/>
      <c r="D1" s="117"/>
      <c r="E1" s="117"/>
      <c r="F1" s="117"/>
      <c r="G1" s="117"/>
      <c r="H1" s="117"/>
      <c r="I1" s="117"/>
      <c r="J1" s="118"/>
      <c r="K1" s="1"/>
    </row>
    <row r="2" spans="1:11" ht="21.75" thickBot="1" x14ac:dyDescent="0.3">
      <c r="A2" s="19"/>
      <c r="B2" s="119" t="s">
        <v>0</v>
      </c>
      <c r="C2" s="120"/>
      <c r="D2" s="119" t="s">
        <v>1</v>
      </c>
      <c r="E2" s="121"/>
      <c r="F2" s="121"/>
      <c r="G2" s="120"/>
      <c r="H2" s="122"/>
      <c r="I2" s="2" t="s">
        <v>2</v>
      </c>
      <c r="J2" s="3" t="s">
        <v>3</v>
      </c>
      <c r="K2" s="1"/>
    </row>
    <row r="3" spans="1:11" ht="21.75" thickBot="1" x14ac:dyDescent="0.3">
      <c r="A3" s="20"/>
      <c r="B3" s="123" t="s">
        <v>4</v>
      </c>
      <c r="C3" s="124"/>
      <c r="D3" s="123"/>
      <c r="E3" s="124"/>
      <c r="F3" s="124"/>
      <c r="G3" s="124"/>
      <c r="H3" s="125"/>
      <c r="I3" s="23"/>
      <c r="J3" s="24"/>
      <c r="K3" s="1"/>
    </row>
    <row r="4" spans="1:11" x14ac:dyDescent="0.25">
      <c r="A4" s="126"/>
      <c r="B4" s="127"/>
      <c r="C4" s="127"/>
      <c r="D4" s="128"/>
      <c r="E4" s="128"/>
      <c r="F4" s="128"/>
      <c r="G4" s="128"/>
      <c r="H4" s="128"/>
      <c r="I4" s="127"/>
      <c r="J4" s="129"/>
      <c r="K4" s="1"/>
    </row>
    <row r="5" spans="1:11" ht="3" customHeight="1" x14ac:dyDescent="0.25">
      <c r="A5" s="130"/>
      <c r="B5" s="131"/>
      <c r="C5" s="131"/>
      <c r="D5" s="131"/>
      <c r="E5" s="131"/>
      <c r="F5" s="131"/>
      <c r="G5" s="131"/>
      <c r="H5" s="131"/>
      <c r="I5" s="131"/>
      <c r="J5" s="132"/>
      <c r="K5" s="1"/>
    </row>
    <row r="6" spans="1:11" ht="15.75" x14ac:dyDescent="0.25">
      <c r="A6" s="79" t="s">
        <v>90</v>
      </c>
      <c r="B6" s="80"/>
      <c r="C6" s="80"/>
      <c r="D6" s="80"/>
      <c r="E6" s="80"/>
      <c r="F6" s="80"/>
      <c r="G6" s="80"/>
      <c r="H6" s="80"/>
      <c r="I6" s="80"/>
      <c r="J6" s="81"/>
      <c r="K6" s="1"/>
    </row>
    <row r="7" spans="1:11" ht="15.75" x14ac:dyDescent="0.25">
      <c r="A7" s="98" t="s">
        <v>6</v>
      </c>
      <c r="B7" s="99"/>
      <c r="C7" s="99"/>
      <c r="D7" s="99"/>
      <c r="E7" s="99"/>
      <c r="F7" s="99"/>
      <c r="G7" s="99"/>
      <c r="H7" s="99"/>
      <c r="I7" s="99"/>
      <c r="J7" s="100"/>
      <c r="K7" s="1"/>
    </row>
    <row r="8" spans="1:11" ht="15" customHeight="1" x14ac:dyDescent="0.25">
      <c r="A8" s="4" t="s">
        <v>7</v>
      </c>
      <c r="B8" s="111" t="s">
        <v>51</v>
      </c>
      <c r="C8" s="112"/>
      <c r="D8" s="112" t="s">
        <v>54</v>
      </c>
      <c r="E8" s="112"/>
      <c r="F8" s="112"/>
      <c r="G8" s="112"/>
      <c r="H8" s="112"/>
      <c r="I8" s="112"/>
      <c r="J8" s="113"/>
      <c r="K8" s="1"/>
    </row>
    <row r="9" spans="1:11" ht="15" customHeight="1" x14ac:dyDescent="0.25">
      <c r="A9" s="21" t="s">
        <v>36</v>
      </c>
      <c r="B9" s="111" t="s">
        <v>52</v>
      </c>
      <c r="C9" s="112"/>
      <c r="D9" s="112" t="s">
        <v>54</v>
      </c>
      <c r="E9" s="112"/>
      <c r="F9" s="112"/>
      <c r="G9" s="112"/>
      <c r="H9" s="112"/>
      <c r="I9" s="112"/>
      <c r="J9" s="113"/>
      <c r="K9" s="1"/>
    </row>
    <row r="10" spans="1:11" ht="15" customHeight="1" x14ac:dyDescent="0.25">
      <c r="A10" s="21" t="s">
        <v>37</v>
      </c>
      <c r="B10" s="111" t="s">
        <v>53</v>
      </c>
      <c r="C10" s="112"/>
      <c r="D10" s="112" t="s">
        <v>55</v>
      </c>
      <c r="E10" s="112"/>
      <c r="F10" s="112"/>
      <c r="G10" s="112"/>
      <c r="H10" s="112"/>
      <c r="I10" s="112"/>
      <c r="J10" s="113"/>
      <c r="K10" s="1"/>
    </row>
    <row r="11" spans="1:11" ht="48" customHeight="1" x14ac:dyDescent="0.25">
      <c r="A11" s="4" t="s">
        <v>8</v>
      </c>
      <c r="B11" s="104" t="s">
        <v>56</v>
      </c>
      <c r="C11" s="104"/>
      <c r="D11" s="104"/>
      <c r="E11" s="104"/>
      <c r="F11" s="104"/>
      <c r="G11" s="104"/>
      <c r="H11" s="104"/>
      <c r="I11" s="104"/>
      <c r="J11" s="105"/>
    </row>
    <row r="12" spans="1:11" ht="39.75" customHeight="1" x14ac:dyDescent="0.25">
      <c r="A12" s="4" t="s">
        <v>9</v>
      </c>
      <c r="B12" s="104" t="s">
        <v>57</v>
      </c>
      <c r="C12" s="104"/>
      <c r="D12" s="104"/>
      <c r="E12" s="104"/>
      <c r="F12" s="104"/>
      <c r="G12" s="104"/>
      <c r="H12" s="104"/>
      <c r="I12" s="104"/>
      <c r="J12" s="105"/>
    </row>
    <row r="13" spans="1:11" ht="15.75" x14ac:dyDescent="0.25">
      <c r="A13" s="79" t="s">
        <v>10</v>
      </c>
      <c r="B13" s="80"/>
      <c r="C13" s="80"/>
      <c r="D13" s="80"/>
      <c r="E13" s="80"/>
      <c r="F13" s="80"/>
      <c r="G13" s="80"/>
      <c r="H13" s="80"/>
      <c r="I13" s="80"/>
      <c r="J13" s="81"/>
    </row>
    <row r="14" spans="1:11" ht="27.75" customHeight="1" x14ac:dyDescent="0.25">
      <c r="A14" s="4" t="s">
        <v>11</v>
      </c>
      <c r="B14" s="22">
        <v>1</v>
      </c>
      <c r="C14" s="114" t="str">
        <f>IFERROR(VLOOKUP(B14,'[1]Validacion datos'!A2:B5,2,FALSE),"")</f>
        <v>DESARROLLO INSTITUCIONAL</v>
      </c>
      <c r="D14" s="114"/>
      <c r="E14" s="114"/>
      <c r="F14" s="114"/>
      <c r="G14" s="114"/>
      <c r="H14" s="114"/>
      <c r="I14" s="114"/>
      <c r="J14" s="114"/>
    </row>
    <row r="15" spans="1:11" ht="26.25" customHeight="1" x14ac:dyDescent="0.25">
      <c r="A15" s="4" t="s">
        <v>12</v>
      </c>
      <c r="B15" s="36">
        <v>1.1000000000000001</v>
      </c>
      <c r="C15" s="115" t="str">
        <f>IFERROR(VLOOKUP(B15,'[1]Validacion datos'!A8:B26,2,FALSE),"")</f>
        <v>Administración pública transparente, eficiente y orientada</v>
      </c>
      <c r="D15" s="115"/>
      <c r="E15" s="115"/>
      <c r="F15" s="115"/>
      <c r="G15" s="115"/>
      <c r="H15" s="115"/>
      <c r="I15" s="115"/>
      <c r="J15" s="115"/>
    </row>
    <row r="16" spans="1:11" ht="40.5" customHeight="1" x14ac:dyDescent="0.25">
      <c r="A16" s="4" t="s">
        <v>13</v>
      </c>
      <c r="B16" s="37" t="s">
        <v>65</v>
      </c>
      <c r="C16" s="11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5"/>
      <c r="E16" s="115"/>
      <c r="F16" s="115"/>
      <c r="G16" s="115"/>
      <c r="H16" s="115"/>
      <c r="I16" s="115"/>
      <c r="J16" s="115"/>
    </row>
    <row r="17" spans="1:15" ht="15.75" x14ac:dyDescent="0.25">
      <c r="A17" s="79" t="s">
        <v>14</v>
      </c>
      <c r="B17" s="80"/>
      <c r="C17" s="80"/>
      <c r="D17" s="80"/>
      <c r="E17" s="80"/>
      <c r="F17" s="80"/>
      <c r="G17" s="80"/>
      <c r="H17" s="80"/>
      <c r="I17" s="80"/>
      <c r="J17" s="81"/>
    </row>
    <row r="18" spans="1:15" ht="29.25" customHeight="1" x14ac:dyDescent="0.25">
      <c r="A18" s="4" t="s">
        <v>15</v>
      </c>
      <c r="B18" s="104" t="s">
        <v>58</v>
      </c>
      <c r="C18" s="104"/>
      <c r="D18" s="104"/>
      <c r="E18" s="104"/>
      <c r="F18" s="104"/>
      <c r="G18" s="104"/>
      <c r="H18" s="104"/>
      <c r="I18" s="104"/>
      <c r="J18" s="105"/>
    </row>
    <row r="19" spans="1:15" ht="61.5" customHeight="1" x14ac:dyDescent="0.25">
      <c r="A19" s="6" t="s">
        <v>16</v>
      </c>
      <c r="B19" s="104" t="s">
        <v>59</v>
      </c>
      <c r="C19" s="104"/>
      <c r="D19" s="104"/>
      <c r="E19" s="104"/>
      <c r="F19" s="104"/>
      <c r="G19" s="104"/>
      <c r="H19" s="104"/>
      <c r="I19" s="104"/>
      <c r="J19" s="105"/>
    </row>
    <row r="20" spans="1:15" ht="34.5" customHeight="1" x14ac:dyDescent="0.25">
      <c r="A20" s="6" t="s">
        <v>17</v>
      </c>
      <c r="B20" s="104" t="s">
        <v>60</v>
      </c>
      <c r="C20" s="104"/>
      <c r="D20" s="104"/>
      <c r="E20" s="104"/>
      <c r="F20" s="104"/>
      <c r="G20" s="104"/>
      <c r="H20" s="104"/>
      <c r="I20" s="104"/>
      <c r="J20" s="105"/>
    </row>
    <row r="21" spans="1:15" ht="54" customHeight="1" x14ac:dyDescent="0.25">
      <c r="A21" s="6" t="s">
        <v>38</v>
      </c>
      <c r="B21" s="104" t="s">
        <v>154</v>
      </c>
      <c r="C21" s="104"/>
      <c r="D21" s="104"/>
      <c r="E21" s="104"/>
      <c r="F21" s="104"/>
      <c r="G21" s="104"/>
      <c r="H21" s="104"/>
      <c r="I21" s="104"/>
      <c r="J21" s="105"/>
      <c r="K21" s="1"/>
    </row>
    <row r="22" spans="1:15" ht="15.75" x14ac:dyDescent="0.25">
      <c r="A22" s="79" t="s">
        <v>18</v>
      </c>
      <c r="B22" s="80"/>
      <c r="C22" s="80"/>
      <c r="D22" s="80"/>
      <c r="E22" s="80"/>
      <c r="F22" s="80"/>
      <c r="G22" s="80"/>
      <c r="H22" s="80"/>
      <c r="I22" s="80"/>
      <c r="J22" s="81"/>
    </row>
    <row r="23" spans="1:15" ht="15.75" x14ac:dyDescent="0.25">
      <c r="A23" s="98" t="s">
        <v>19</v>
      </c>
      <c r="B23" s="99"/>
      <c r="C23" s="99"/>
      <c r="D23" s="99"/>
      <c r="E23" s="99"/>
      <c r="F23" s="99"/>
      <c r="G23" s="99"/>
      <c r="H23" s="99"/>
      <c r="I23" s="99"/>
      <c r="J23" s="100"/>
      <c r="K23" s="1"/>
    </row>
    <row r="24" spans="1:15" ht="15" customHeight="1" x14ac:dyDescent="0.25">
      <c r="A24" s="106" t="s">
        <v>20</v>
      </c>
      <c r="B24" s="107"/>
      <c r="C24" s="108" t="s">
        <v>21</v>
      </c>
      <c r="D24" s="109"/>
      <c r="E24" s="109"/>
      <c r="F24" s="109" t="s">
        <v>22</v>
      </c>
      <c r="G24" s="109"/>
      <c r="H24" s="107"/>
      <c r="I24" s="108" t="s">
        <v>23</v>
      </c>
      <c r="J24" s="110"/>
      <c r="N24" s="30"/>
    </row>
    <row r="25" spans="1:15" x14ac:dyDescent="0.25">
      <c r="A25" s="134">
        <v>490064557</v>
      </c>
      <c r="B25" s="135"/>
      <c r="C25" s="93">
        <v>540255843.69000006</v>
      </c>
      <c r="D25" s="94"/>
      <c r="E25" s="95"/>
      <c r="F25" s="93">
        <v>504051376.27999997</v>
      </c>
      <c r="G25" s="94"/>
      <c r="H25" s="95"/>
      <c r="I25" s="96">
        <f>+F25/C25</f>
        <v>0.932986439974957</v>
      </c>
      <c r="J25" s="97"/>
      <c r="O25" s="31"/>
    </row>
    <row r="26" spans="1:15" ht="15.75" x14ac:dyDescent="0.25">
      <c r="A26" s="98" t="s">
        <v>24</v>
      </c>
      <c r="B26" s="99"/>
      <c r="C26" s="99"/>
      <c r="D26" s="99"/>
      <c r="E26" s="99"/>
      <c r="F26" s="99"/>
      <c r="G26" s="99"/>
      <c r="H26" s="99"/>
      <c r="I26" s="99"/>
      <c r="J26" s="100"/>
      <c r="K26" s="1"/>
      <c r="O26" s="31"/>
    </row>
    <row r="27" spans="1:15" x14ac:dyDescent="0.25">
      <c r="A27" s="27"/>
      <c r="B27" s="28"/>
      <c r="C27" s="101" t="s">
        <v>50</v>
      </c>
      <c r="D27" s="102"/>
      <c r="E27" s="101" t="s">
        <v>48</v>
      </c>
      <c r="F27" s="102"/>
      <c r="G27" s="101" t="s">
        <v>49</v>
      </c>
      <c r="H27" s="101"/>
      <c r="I27" s="101" t="s">
        <v>25</v>
      </c>
      <c r="J27" s="103"/>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75790929.540000007</v>
      </c>
      <c r="E29" s="25">
        <v>0.19</v>
      </c>
      <c r="F29" s="40">
        <v>19821928</v>
      </c>
      <c r="G29" s="33">
        <v>0.19</v>
      </c>
      <c r="H29" s="40">
        <v>29227727.239999998</v>
      </c>
      <c r="I29" s="13">
        <f>Tabla15[[#This Row],[Física 
(E)]]/Tabla15[[#This Row],[Física
(C)]]</f>
        <v>1</v>
      </c>
      <c r="J29" s="32">
        <f>Tabla15[[#This Row],[Financiera 
 (F)]]/Tabla15[[#This Row],[Financiera
(D)]]</f>
        <v>1.4745148524401863</v>
      </c>
    </row>
    <row r="30" spans="1:15" ht="49.5" customHeight="1" x14ac:dyDescent="0.25">
      <c r="A30" s="14" t="s">
        <v>72</v>
      </c>
      <c r="B30" s="14" t="s">
        <v>62</v>
      </c>
      <c r="C30" s="10">
        <v>486</v>
      </c>
      <c r="D30" s="11">
        <v>165971755.93000001</v>
      </c>
      <c r="E30" s="26" t="s">
        <v>66</v>
      </c>
      <c r="F30" s="41">
        <v>30990367</v>
      </c>
      <c r="G30" s="16" t="s">
        <v>66</v>
      </c>
      <c r="H30" s="11">
        <v>78465896.180000007</v>
      </c>
      <c r="I30" s="13" t="s">
        <v>66</v>
      </c>
      <c r="J30" s="32">
        <f>Tabla15[[#This Row],[Financiera 
 (F)]]/Tabla15[[#This Row],[Financiera
(D)]]</f>
        <v>2.5319447226939911</v>
      </c>
    </row>
    <row r="31" spans="1:15" ht="15.75" x14ac:dyDescent="0.25">
      <c r="A31" s="79" t="s">
        <v>28</v>
      </c>
      <c r="B31" s="80"/>
      <c r="C31" s="80"/>
      <c r="D31" s="80"/>
      <c r="E31" s="80"/>
      <c r="F31" s="80"/>
      <c r="G31" s="80"/>
      <c r="H31" s="80"/>
      <c r="I31" s="80"/>
      <c r="J31" s="81"/>
    </row>
    <row r="32" spans="1:15" ht="15.75" x14ac:dyDescent="0.25">
      <c r="A32" s="98" t="s">
        <v>29</v>
      </c>
      <c r="B32" s="99"/>
      <c r="C32" s="99"/>
      <c r="D32" s="99"/>
      <c r="E32" s="99"/>
      <c r="F32" s="99"/>
      <c r="G32" s="99"/>
      <c r="H32" s="99"/>
      <c r="I32" s="99"/>
      <c r="J32" s="100"/>
      <c r="K32" s="1"/>
    </row>
    <row r="33" spans="1:12" x14ac:dyDescent="0.25">
      <c r="A33" s="17" t="s">
        <v>30</v>
      </c>
      <c r="B33" s="75" t="s">
        <v>89</v>
      </c>
      <c r="C33" s="75"/>
      <c r="D33" s="75"/>
      <c r="E33" s="75"/>
      <c r="F33" s="75"/>
      <c r="G33" s="75"/>
      <c r="H33" s="75"/>
      <c r="I33" s="75"/>
      <c r="J33" s="76"/>
    </row>
    <row r="34" spans="1:12" ht="33" customHeight="1" x14ac:dyDescent="0.25">
      <c r="A34" s="17" t="s">
        <v>31</v>
      </c>
      <c r="B34" s="75" t="s">
        <v>63</v>
      </c>
      <c r="C34" s="75"/>
      <c r="D34" s="75"/>
      <c r="E34" s="75"/>
      <c r="F34" s="75"/>
      <c r="G34" s="75"/>
      <c r="H34" s="75"/>
      <c r="I34" s="75"/>
      <c r="J34" s="76"/>
    </row>
    <row r="35" spans="1:12" ht="409.5" customHeight="1" x14ac:dyDescent="0.25">
      <c r="A35" s="17" t="s">
        <v>145</v>
      </c>
      <c r="B35" s="143" t="s">
        <v>148</v>
      </c>
      <c r="C35" s="143"/>
      <c r="D35" s="143"/>
      <c r="E35" s="143"/>
      <c r="F35" s="143"/>
      <c r="G35" s="143"/>
      <c r="H35" s="143"/>
      <c r="I35" s="143"/>
      <c r="J35" s="144"/>
    </row>
    <row r="36" spans="1:12" ht="171" customHeight="1" x14ac:dyDescent="0.25">
      <c r="A36" s="17" t="s">
        <v>146</v>
      </c>
      <c r="B36" s="145" t="s">
        <v>147</v>
      </c>
      <c r="C36" s="145"/>
      <c r="D36" s="145"/>
      <c r="E36" s="145"/>
      <c r="F36" s="145"/>
      <c r="G36" s="145"/>
      <c r="H36" s="145"/>
      <c r="I36" s="145"/>
      <c r="J36" s="146"/>
    </row>
    <row r="37" spans="1:12" ht="30" x14ac:dyDescent="0.25">
      <c r="A37" s="71" t="s">
        <v>33</v>
      </c>
      <c r="B37" s="137" t="s">
        <v>149</v>
      </c>
      <c r="C37" s="137"/>
      <c r="D37" s="137"/>
      <c r="E37" s="137"/>
      <c r="F37" s="137"/>
      <c r="G37" s="137"/>
      <c r="H37" s="137"/>
      <c r="I37" s="137"/>
      <c r="J37" s="138"/>
    </row>
    <row r="38" spans="1:12" x14ac:dyDescent="0.25">
      <c r="A38" s="17" t="s">
        <v>30</v>
      </c>
      <c r="B38" s="75" t="s">
        <v>72</v>
      </c>
      <c r="C38" s="75"/>
      <c r="D38" s="75"/>
      <c r="E38" s="75"/>
      <c r="F38" s="75"/>
      <c r="G38" s="75"/>
      <c r="H38" s="75"/>
      <c r="I38" s="75"/>
      <c r="J38" s="76"/>
    </row>
    <row r="39" spans="1:12" ht="45.75" customHeight="1" x14ac:dyDescent="0.25">
      <c r="A39" s="17" t="s">
        <v>31</v>
      </c>
      <c r="B39" s="75" t="s">
        <v>64</v>
      </c>
      <c r="C39" s="75"/>
      <c r="D39" s="75"/>
      <c r="E39" s="75"/>
      <c r="F39" s="75"/>
      <c r="G39" s="75"/>
      <c r="H39" s="75"/>
      <c r="I39" s="75"/>
      <c r="J39" s="76"/>
    </row>
    <row r="40" spans="1:12" ht="85.5" customHeight="1" x14ac:dyDescent="0.25">
      <c r="A40" s="17" t="s">
        <v>32</v>
      </c>
      <c r="B40" s="137" t="s">
        <v>150</v>
      </c>
      <c r="C40" s="137"/>
      <c r="D40" s="137"/>
      <c r="E40" s="137"/>
      <c r="F40" s="137"/>
      <c r="G40" s="137"/>
      <c r="H40" s="137"/>
      <c r="I40" s="137"/>
      <c r="J40" s="138"/>
    </row>
    <row r="41" spans="1:12" ht="30" x14ac:dyDescent="0.25">
      <c r="A41" s="71" t="s">
        <v>33</v>
      </c>
      <c r="B41" s="137" t="s">
        <v>149</v>
      </c>
      <c r="C41" s="137"/>
      <c r="D41" s="137"/>
      <c r="E41" s="137"/>
      <c r="F41" s="137"/>
      <c r="G41" s="137"/>
      <c r="H41" s="137"/>
      <c r="I41" s="137"/>
      <c r="J41" s="138"/>
    </row>
    <row r="42" spans="1:12" ht="15.75" x14ac:dyDescent="0.25">
      <c r="A42" s="79" t="s">
        <v>34</v>
      </c>
      <c r="B42" s="80"/>
      <c r="C42" s="80"/>
      <c r="D42" s="80"/>
      <c r="E42" s="80"/>
      <c r="F42" s="80"/>
      <c r="G42" s="80"/>
      <c r="H42" s="80"/>
      <c r="I42" s="80"/>
      <c r="J42" s="81"/>
    </row>
    <row r="43" spans="1:12" ht="15.75" x14ac:dyDescent="0.25">
      <c r="A43" s="82" t="s">
        <v>35</v>
      </c>
      <c r="B43" s="83"/>
      <c r="C43" s="83"/>
      <c r="D43" s="83"/>
      <c r="E43" s="83"/>
      <c r="F43" s="83"/>
      <c r="G43" s="83"/>
      <c r="H43" s="83"/>
      <c r="I43" s="83"/>
      <c r="J43" s="84"/>
      <c r="K43" s="1"/>
    </row>
    <row r="44" spans="1:12" ht="36" customHeight="1" x14ac:dyDescent="0.25">
      <c r="A44" s="147" t="s">
        <v>85</v>
      </c>
      <c r="B44" s="147"/>
      <c r="C44" s="147"/>
      <c r="D44" s="147"/>
      <c r="E44" s="147"/>
      <c r="F44" s="147"/>
      <c r="G44" s="147"/>
      <c r="H44" s="147"/>
      <c r="I44" s="147"/>
      <c r="J44" s="147"/>
    </row>
    <row r="45" spans="1:12" ht="27.75" customHeight="1" x14ac:dyDescent="0.25">
      <c r="A45" s="29"/>
      <c r="B45" s="29"/>
      <c r="C45" s="29"/>
      <c r="D45" s="29"/>
      <c r="E45" s="29"/>
      <c r="F45" s="89" t="s">
        <v>136</v>
      </c>
      <c r="G45" s="89"/>
      <c r="H45" s="89"/>
      <c r="I45" s="89"/>
      <c r="J45" s="89"/>
      <c r="K45" s="66"/>
      <c r="L45" s="66"/>
    </row>
    <row r="46" spans="1:12" ht="30.75" customHeight="1" x14ac:dyDescent="0.25">
      <c r="A46" s="85" t="s">
        <v>41</v>
      </c>
      <c r="B46" s="85"/>
      <c r="C46" s="85"/>
      <c r="D46" s="85"/>
      <c r="E46" s="65"/>
      <c r="F46" s="90" t="s">
        <v>135</v>
      </c>
      <c r="G46" s="90"/>
      <c r="H46" s="90"/>
      <c r="I46" s="90"/>
      <c r="J46" s="90"/>
      <c r="K46" s="66"/>
      <c r="L46" s="66"/>
    </row>
  </sheetData>
  <mergeCells count="58">
    <mergeCell ref="A46:D46"/>
    <mergeCell ref="F45:J45"/>
    <mergeCell ref="F46:J46"/>
    <mergeCell ref="A44:J44"/>
    <mergeCell ref="B38:J38"/>
    <mergeCell ref="B39:J39"/>
    <mergeCell ref="B40:J40"/>
    <mergeCell ref="B41:J41"/>
    <mergeCell ref="A42:J42"/>
    <mergeCell ref="A43:J43"/>
    <mergeCell ref="B37:J37"/>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36:J36"/>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xWindow="697" yWindow="645" count="16">
    <dataValidation allowBlank="1" sqref="A8" xr:uid="{00000000-0002-0000-0400-000000000000}"/>
    <dataValidation allowBlank="1" showInputMessage="1" prompt="Nombre del capítulo" sqref="B8:B10 D8:D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3:J33 B38:J38" xr:uid="{00000000-0002-0000-0400-000003000000}"/>
    <dataValidation allowBlank="1" showInputMessage="1" showErrorMessage="1" prompt="¿En qué consiste el producto? su objetivo" sqref="B34:J34 B39:J39" xr:uid="{00000000-0002-0000-0400-000004000000}"/>
    <dataValidation allowBlank="1" showInputMessage="1" showErrorMessage="1" prompt="1. Describir lo plasmado en el presupuesto_x000a_2. Describir lo alcanzado en términos financieros y de producción " sqref="B40:J40 B35:B36 C35:J35" xr:uid="{00000000-0002-0000-0400-000005000000}"/>
    <dataValidation allowBlank="1" showInputMessage="1" showErrorMessage="1" prompt="De existir desvío, explicar razones." sqref="B41:J41 B37:J37" xr:uid="{00000000-0002-0000-0400-000006000000}"/>
    <dataValidation allowBlank="1" showInputMessage="1" showErrorMessage="1" prompt="Oportunidades de mejora identificadas" sqref="A44:E45 F44:J44" xr:uid="{00000000-0002-0000-0400-000007000000}"/>
    <dataValidation allowBlank="1" showInputMessage="1" showErrorMessage="1" prompt="Presupuesto del programa" sqref="A25:C25 F25" xr:uid="{00000000-0002-0000-0400-000008000000}"/>
    <dataValidation allowBlank="1" showInputMessage="1" showErrorMessage="1" prompt="¿En qué consiste el programa?" sqref="B19:J19" xr:uid="{00000000-0002-0000-0400-000009000000}"/>
    <dataValidation allowBlank="1" showInputMessage="1" showErrorMessage="1" prompt="Nombre de cada producto" sqref="A28:A30" xr:uid="{00000000-0002-0000-0400-00000A000000}"/>
    <dataValidation allowBlank="1" showInputMessage="1" showErrorMessage="1" prompt="Nombre del indicador" sqref="B28" xr:uid="{00000000-0002-0000-0400-00000B000000}"/>
    <dataValidation allowBlank="1" showInputMessage="1" showErrorMessage="1" prompt="Meta anual del indicador" sqref="E28 C28:C29" xr:uid="{00000000-0002-0000-0400-00000C000000}"/>
    <dataValidation allowBlank="1" showInputMessage="1" showErrorMessage="1" prompt="Monto presupuestado para el producto" sqref="F28:F30 D28:D29 E29:E30" xr:uid="{00000000-0002-0000-0400-00000D000000}"/>
    <dataValidation allowBlank="1" showInputMessage="1" showErrorMessage="1" prompt="Meta alcanzada en el trimestre" sqref="G28:G30" xr:uid="{00000000-0002-0000-0400-00000E000000}"/>
    <dataValidation allowBlank="1" showInputMessage="1" showErrorMessage="1" prompt="Monto ejecutado en el trimestre" sqref="H28 H30" xr:uid="{00000000-0002-0000-0400-00000F000000}"/>
  </dataValidations>
  <pageMargins left="0.25" right="0.25" top="0.75" bottom="0.75" header="0.3" footer="0.3"/>
  <pageSetup scale="67" fitToHeight="0" orientation="portrait" horizontalDpi="4294967295" verticalDpi="4294967295" r:id="rId1"/>
  <rowBreaks count="1" manualBreakCount="1">
    <brk id="30"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F76"/>
  <sheetViews>
    <sheetView showGridLines="0" tabSelected="1" view="pageBreakPreview" topLeftCell="C1" zoomScale="115" zoomScaleNormal="100" zoomScaleSheetLayoutView="115" workbookViewId="0">
      <selection activeCell="F11" sqref="F11:AS11"/>
    </sheetView>
  </sheetViews>
  <sheetFormatPr baseColWidth="10" defaultColWidth="10.7109375" defaultRowHeight="15" x14ac:dyDescent="0.25"/>
  <cols>
    <col min="1" max="1" width="5.140625" style="42" hidden="1" customWidth="1"/>
    <col min="2" max="2" width="6.140625" style="42" hidden="1" customWidth="1"/>
    <col min="3" max="3" width="0.140625" style="42" customWidth="1"/>
    <col min="4" max="4" width="7.140625" style="42" hidden="1" customWidth="1"/>
    <col min="5" max="5" width="9.28515625" style="42" hidden="1" customWidth="1"/>
    <col min="6" max="6" width="6.28515625" style="42" hidden="1" customWidth="1"/>
    <col min="7" max="7" width="5.85546875" style="42" hidden="1" customWidth="1"/>
    <col min="8" max="8" width="3.85546875" style="42" hidden="1" customWidth="1"/>
    <col min="9" max="9" width="14" style="42" hidden="1" customWidth="1"/>
    <col min="10" max="10" width="10.28515625" style="42" hidden="1" customWidth="1"/>
    <col min="11" max="11" width="0.140625" style="42" customWidth="1"/>
    <col min="12" max="12" width="8.28515625" style="42" hidden="1" customWidth="1"/>
    <col min="13" max="13" width="0.140625" style="42" customWidth="1"/>
    <col min="14" max="14" width="2.5703125" style="42" customWidth="1"/>
    <col min="15" max="15" width="14.42578125" style="42" customWidth="1"/>
    <col min="16" max="16" width="3.7109375" style="42" customWidth="1"/>
    <col min="17" max="17" width="4.28515625" style="42" customWidth="1"/>
    <col min="18" max="18" width="0.140625" style="42" customWidth="1"/>
    <col min="19" max="20" width="0" style="42" hidden="1" customWidth="1"/>
    <col min="21" max="21" width="0.140625" style="42" customWidth="1"/>
    <col min="22" max="22" width="2.42578125" style="42" customWidth="1"/>
    <col min="23" max="23" width="8.140625" style="42" customWidth="1"/>
    <col min="24" max="24" width="0.140625" style="42" customWidth="1"/>
    <col min="25" max="25" width="2.140625" style="42" customWidth="1"/>
    <col min="26" max="27" width="0.140625" style="42" customWidth="1"/>
    <col min="28" max="28" width="8" style="42" customWidth="1"/>
    <col min="29" max="29" width="2.140625" style="42" customWidth="1"/>
    <col min="30" max="30" width="9.85546875" style="42" customWidth="1"/>
    <col min="31" max="31" width="2.7109375" style="42" customWidth="1"/>
    <col min="32" max="32" width="10.7109375" style="42" customWidth="1"/>
    <col min="33" max="33" width="1.42578125" style="42" customWidth="1"/>
    <col min="34" max="34" width="8.7109375" style="42" customWidth="1"/>
    <col min="35" max="35" width="8.140625" style="42" customWidth="1"/>
    <col min="36" max="36" width="7.5703125" style="42" customWidth="1"/>
    <col min="37" max="37" width="8" style="42" customWidth="1"/>
    <col min="38" max="38" width="5" style="42" customWidth="1"/>
    <col min="39" max="39" width="12" style="42" customWidth="1"/>
    <col min="40" max="40" width="5.7109375" style="42" customWidth="1"/>
    <col min="41" max="41" width="0.140625" style="42" customWidth="1"/>
    <col min="42" max="42" width="0" style="42" hidden="1" customWidth="1"/>
    <col min="43" max="43" width="0.140625" style="42" customWidth="1"/>
    <col min="44" max="47" width="0" style="42" hidden="1" customWidth="1"/>
    <col min="48" max="48" width="3.85546875" style="42" customWidth="1"/>
    <col min="49" max="50" width="0.140625" style="42" hidden="1" customWidth="1"/>
    <col min="51" max="51" width="0" style="42" hidden="1" customWidth="1"/>
    <col min="52" max="53" width="10.7109375" style="42"/>
    <col min="54" max="54" width="21" style="42" customWidth="1"/>
    <col min="55" max="55" width="23.5703125" style="42" customWidth="1"/>
    <col min="56" max="56" width="14.42578125" style="42" customWidth="1"/>
    <col min="57" max="57" width="22.42578125" style="42" customWidth="1"/>
    <col min="58" max="58" width="21.28515625" style="42" customWidth="1"/>
    <col min="59" max="16384" width="10.7109375" style="42"/>
  </cols>
  <sheetData>
    <row r="1" spans="1:50" ht="27.95" customHeight="1" x14ac:dyDescent="0.25">
      <c r="A1" s="221" t="s">
        <v>151</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50" ht="7.15" customHeight="1" x14ac:dyDescent="0.25"/>
    <row r="3" spans="1:50" ht="24" customHeight="1" x14ac:dyDescent="0.25">
      <c r="B3" s="222" t="s">
        <v>92</v>
      </c>
      <c r="C3" s="189"/>
      <c r="D3" s="189"/>
      <c r="E3" s="189"/>
      <c r="F3" s="189"/>
      <c r="G3" s="189"/>
      <c r="H3" s="189"/>
      <c r="I3" s="189"/>
      <c r="J3" s="189"/>
      <c r="K3" s="189"/>
      <c r="L3" s="189"/>
      <c r="M3" s="189"/>
      <c r="N3" s="189"/>
      <c r="O3" s="189"/>
      <c r="P3" s="189"/>
      <c r="Q3" s="189"/>
      <c r="R3" s="189"/>
      <c r="S3" s="190"/>
      <c r="T3" s="223" t="s">
        <v>93</v>
      </c>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90"/>
    </row>
    <row r="4" spans="1:50" ht="23.25" customHeight="1" x14ac:dyDescent="0.25">
      <c r="B4" s="222" t="s">
        <v>94</v>
      </c>
      <c r="C4" s="189"/>
      <c r="D4" s="189"/>
      <c r="E4" s="189"/>
      <c r="F4" s="189"/>
      <c r="G4" s="189"/>
      <c r="H4" s="189"/>
      <c r="I4" s="189"/>
      <c r="J4" s="189"/>
      <c r="K4" s="189"/>
      <c r="L4" s="189"/>
      <c r="M4" s="189"/>
      <c r="N4" s="189"/>
      <c r="O4" s="189"/>
      <c r="P4" s="189"/>
      <c r="Q4" s="189"/>
      <c r="R4" s="189"/>
      <c r="S4" s="190"/>
      <c r="T4" s="223" t="s">
        <v>95</v>
      </c>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90"/>
    </row>
    <row r="5" spans="1:50" ht="23.25" customHeight="1" x14ac:dyDescent="0.25">
      <c r="B5" s="222" t="s">
        <v>96</v>
      </c>
      <c r="C5" s="189"/>
      <c r="D5" s="189"/>
      <c r="E5" s="189"/>
      <c r="F5" s="189"/>
      <c r="G5" s="189"/>
      <c r="H5" s="189"/>
      <c r="I5" s="189"/>
      <c r="J5" s="189"/>
      <c r="K5" s="189"/>
      <c r="L5" s="189"/>
      <c r="M5" s="189"/>
      <c r="N5" s="189"/>
      <c r="O5" s="189"/>
      <c r="P5" s="189"/>
      <c r="Q5" s="189"/>
      <c r="R5" s="189"/>
      <c r="S5" s="190"/>
      <c r="T5" s="223" t="s">
        <v>97</v>
      </c>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90"/>
    </row>
    <row r="6" spans="1:50" ht="1.7" customHeight="1" thickBot="1" x14ac:dyDescent="0.3"/>
    <row r="7" spans="1:50" ht="18" customHeight="1" x14ac:dyDescent="0.25">
      <c r="F7" s="55"/>
      <c r="G7" s="56"/>
      <c r="H7" s="224" t="s">
        <v>98</v>
      </c>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56"/>
      <c r="AU7" s="56"/>
      <c r="AV7" s="57"/>
    </row>
    <row r="8" spans="1:50" ht="4.5" customHeight="1" x14ac:dyDescent="0.25">
      <c r="F8" s="58"/>
      <c r="AV8" s="59"/>
    </row>
    <row r="9" spans="1:50" ht="18" customHeight="1" x14ac:dyDescent="0.25">
      <c r="F9" s="58"/>
      <c r="J9" s="216" t="s">
        <v>99</v>
      </c>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8"/>
    </row>
    <row r="10" spans="1:50" ht="1.5" customHeight="1" x14ac:dyDescent="0.25">
      <c r="F10" s="58"/>
      <c r="AV10" s="59"/>
    </row>
    <row r="11" spans="1:50" ht="63.75" customHeight="1" x14ac:dyDescent="0.25">
      <c r="F11" s="159" t="s">
        <v>56</v>
      </c>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V11" s="59"/>
    </row>
    <row r="12" spans="1:50" ht="2.4500000000000002" customHeight="1" x14ac:dyDescent="0.25">
      <c r="F12" s="58"/>
      <c r="AV12" s="59"/>
    </row>
    <row r="13" spans="1:50" ht="1.1499999999999999" customHeight="1" x14ac:dyDescent="0.25">
      <c r="F13" s="58"/>
      <c r="AV13" s="59"/>
    </row>
    <row r="14" spans="1:50" ht="18" customHeight="1" x14ac:dyDescent="0.25">
      <c r="F14" s="58"/>
      <c r="G14" s="216" t="s">
        <v>100</v>
      </c>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59"/>
    </row>
    <row r="15" spans="1:50" ht="3" customHeight="1" x14ac:dyDescent="0.25">
      <c r="F15" s="58"/>
      <c r="AV15" s="59"/>
    </row>
    <row r="16" spans="1:50" ht="52.5" customHeight="1" thickBot="1" x14ac:dyDescent="0.3">
      <c r="F16" s="60"/>
      <c r="G16" s="217" t="s">
        <v>57</v>
      </c>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61"/>
      <c r="AV16" s="62"/>
    </row>
    <row r="17" spans="5:48" ht="6" customHeight="1" thickBot="1" x14ac:dyDescent="0.3"/>
    <row r="18" spans="5:48" ht="34.700000000000003" customHeight="1" x14ac:dyDescent="0.25">
      <c r="I18" s="225" t="s">
        <v>101</v>
      </c>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56"/>
      <c r="AT18" s="56"/>
      <c r="AU18" s="56"/>
      <c r="AV18" s="57"/>
    </row>
    <row r="19" spans="5:48" ht="18" customHeight="1" x14ac:dyDescent="0.25">
      <c r="I19" s="58"/>
      <c r="N19" s="226" t="s">
        <v>11</v>
      </c>
      <c r="O19" s="226"/>
      <c r="P19" s="226"/>
      <c r="Q19" s="226"/>
      <c r="R19" s="226"/>
      <c r="V19" s="215" t="s">
        <v>102</v>
      </c>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V19" s="59"/>
    </row>
    <row r="20" spans="5:48" ht="30" customHeight="1" x14ac:dyDescent="0.25">
      <c r="I20" s="58"/>
      <c r="M20" s="216" t="s">
        <v>12</v>
      </c>
      <c r="N20" s="150"/>
      <c r="O20" s="150"/>
      <c r="P20" s="150"/>
      <c r="Q20" s="150"/>
      <c r="U20" s="164" t="s">
        <v>103</v>
      </c>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V20" s="59"/>
    </row>
    <row r="21" spans="5:48" ht="18" customHeight="1" x14ac:dyDescent="0.25">
      <c r="I21" s="58"/>
      <c r="L21" s="226" t="s">
        <v>13</v>
      </c>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V21" s="59"/>
    </row>
    <row r="22" spans="5:48" ht="54" customHeight="1" thickBot="1" x14ac:dyDescent="0.3">
      <c r="I22" s="58"/>
      <c r="J22" s="215" t="s">
        <v>104</v>
      </c>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V22" s="59"/>
    </row>
    <row r="23" spans="5:48" ht="18.2" customHeight="1" x14ac:dyDescent="0.25">
      <c r="E23" s="225" t="s">
        <v>105</v>
      </c>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56"/>
      <c r="AR23" s="56"/>
      <c r="AS23" s="56"/>
      <c r="AT23" s="56"/>
      <c r="AU23" s="56"/>
      <c r="AV23" s="57"/>
    </row>
    <row r="24" spans="5:48" ht="10.5" customHeight="1" x14ac:dyDescent="0.25">
      <c r="E24" s="58"/>
      <c r="AV24" s="59"/>
    </row>
    <row r="25" spans="5:48" ht="21" customHeight="1" x14ac:dyDescent="0.25">
      <c r="E25" s="58"/>
      <c r="N25" s="216" t="s">
        <v>106</v>
      </c>
      <c r="O25" s="150"/>
      <c r="P25" s="150"/>
      <c r="Q25" s="150"/>
      <c r="R25" s="150"/>
      <c r="S25" s="150"/>
      <c r="T25" s="150"/>
      <c r="U25" s="150"/>
      <c r="V25" s="150"/>
      <c r="W25" s="150"/>
      <c r="X25" s="150"/>
      <c r="Y25" s="150"/>
      <c r="AB25" s="215" t="s">
        <v>58</v>
      </c>
      <c r="AC25" s="150"/>
      <c r="AD25" s="150"/>
      <c r="AE25" s="150"/>
      <c r="AF25" s="150"/>
      <c r="AG25" s="150"/>
      <c r="AH25" s="150"/>
      <c r="AI25" s="150"/>
      <c r="AJ25" s="150"/>
      <c r="AK25" s="150"/>
      <c r="AL25" s="150"/>
      <c r="AM25" s="150"/>
      <c r="AN25" s="150"/>
      <c r="AO25" s="150"/>
      <c r="AP25" s="150"/>
      <c r="AV25" s="59"/>
    </row>
    <row r="26" spans="5:48" ht="2.65" customHeight="1" x14ac:dyDescent="0.25">
      <c r="E26" s="58"/>
      <c r="AV26" s="59"/>
    </row>
    <row r="27" spans="5:48" ht="18" customHeight="1" x14ac:dyDescent="0.25">
      <c r="E27" s="58"/>
      <c r="L27" s="216" t="s">
        <v>107</v>
      </c>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V27" s="59"/>
    </row>
    <row r="28" spans="5:48" ht="0.95" customHeight="1" x14ac:dyDescent="0.25">
      <c r="E28" s="58"/>
      <c r="AV28" s="59"/>
    </row>
    <row r="29" spans="5:48" ht="82.5" customHeight="1" x14ac:dyDescent="0.25">
      <c r="E29" s="58"/>
      <c r="L29" s="220" t="s">
        <v>59</v>
      </c>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V29" s="59"/>
    </row>
    <row r="30" spans="5:48" ht="18" customHeight="1" x14ac:dyDescent="0.25">
      <c r="E30" s="58"/>
      <c r="N30" s="216" t="s">
        <v>108</v>
      </c>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c r="AP30" s="150"/>
      <c r="AV30" s="59"/>
    </row>
    <row r="31" spans="5:48" ht="0.2" customHeight="1" x14ac:dyDescent="0.25">
      <c r="E31" s="58"/>
      <c r="AV31" s="59"/>
    </row>
    <row r="32" spans="5:48" ht="18" customHeight="1" x14ac:dyDescent="0.25">
      <c r="E32" s="58"/>
      <c r="N32" s="215" t="s">
        <v>109</v>
      </c>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V32" s="59"/>
    </row>
    <row r="33" spans="4:58" ht="0.95" customHeight="1" x14ac:dyDescent="0.25">
      <c r="E33" s="58"/>
      <c r="AV33" s="59"/>
    </row>
    <row r="34" spans="4:58" ht="18" customHeight="1" x14ac:dyDescent="0.25">
      <c r="E34" s="58"/>
      <c r="N34" s="216" t="s">
        <v>110</v>
      </c>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V34" s="59"/>
    </row>
    <row r="35" spans="4:58" ht="0.95" customHeight="1" x14ac:dyDescent="0.25">
      <c r="E35" s="58"/>
      <c r="AV35" s="59"/>
    </row>
    <row r="36" spans="4:58" ht="51.75" customHeight="1" thickBot="1" x14ac:dyDescent="0.3">
      <c r="E36" s="60"/>
      <c r="F36" s="63"/>
      <c r="G36" s="63"/>
      <c r="H36" s="63"/>
      <c r="I36" s="63"/>
      <c r="J36" s="63"/>
      <c r="K36" s="63"/>
      <c r="L36" s="63"/>
      <c r="M36" s="63"/>
      <c r="N36" s="217" t="s">
        <v>155</v>
      </c>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63"/>
      <c r="AS36" s="63"/>
      <c r="AT36" s="63"/>
      <c r="AU36" s="63"/>
      <c r="AV36" s="62"/>
    </row>
    <row r="37" spans="4:58" ht="19.149999999999999" customHeight="1" x14ac:dyDescent="0.25">
      <c r="D37" s="149" t="s">
        <v>111</v>
      </c>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row>
    <row r="38" spans="4:58" ht="0.95" customHeight="1" x14ac:dyDescent="0.25"/>
    <row r="39" spans="4:58" ht="17.45" customHeight="1" x14ac:dyDescent="0.25">
      <c r="K39" s="219" t="s">
        <v>112</v>
      </c>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90"/>
    </row>
    <row r="40" spans="4:58" ht="18.399999999999999" customHeight="1" x14ac:dyDescent="0.25">
      <c r="K40" s="203" t="s">
        <v>20</v>
      </c>
      <c r="L40" s="189"/>
      <c r="M40" s="189"/>
      <c r="N40" s="189"/>
      <c r="O40" s="189"/>
      <c r="P40" s="189"/>
      <c r="Q40" s="189"/>
      <c r="R40" s="189"/>
      <c r="S40" s="189"/>
      <c r="T40" s="189"/>
      <c r="U40" s="189"/>
      <c r="V40" s="189"/>
      <c r="W40" s="189"/>
      <c r="X40" s="190"/>
      <c r="Y40" s="203" t="s">
        <v>21</v>
      </c>
      <c r="Z40" s="189"/>
      <c r="AA40" s="189"/>
      <c r="AB40" s="189"/>
      <c r="AC40" s="189"/>
      <c r="AD40" s="189"/>
      <c r="AE40" s="190"/>
      <c r="AF40" s="203" t="s">
        <v>22</v>
      </c>
      <c r="AG40" s="189"/>
      <c r="AH40" s="189"/>
      <c r="AI40" s="190"/>
      <c r="AJ40" s="203" t="s">
        <v>113</v>
      </c>
      <c r="AK40" s="189"/>
      <c r="AL40" s="189"/>
      <c r="AM40" s="189"/>
      <c r="AN40" s="189"/>
      <c r="AO40" s="189"/>
      <c r="AP40" s="189"/>
      <c r="AQ40" s="190"/>
    </row>
    <row r="41" spans="4:58" ht="20.85" customHeight="1" x14ac:dyDescent="0.25">
      <c r="K41" s="204">
        <v>490064557</v>
      </c>
      <c r="L41" s="205"/>
      <c r="M41" s="205"/>
      <c r="N41" s="205"/>
      <c r="O41" s="205"/>
      <c r="P41" s="205"/>
      <c r="Q41" s="205"/>
      <c r="R41" s="205"/>
      <c r="S41" s="205"/>
      <c r="T41" s="205"/>
      <c r="U41" s="205"/>
      <c r="V41" s="205"/>
      <c r="W41" s="205"/>
      <c r="X41" s="206"/>
      <c r="Y41" s="207">
        <v>540255843.60000002</v>
      </c>
      <c r="Z41" s="208"/>
      <c r="AA41" s="208"/>
      <c r="AB41" s="208"/>
      <c r="AC41" s="208"/>
      <c r="AD41" s="208"/>
      <c r="AE41" s="209"/>
      <c r="AF41" s="204">
        <v>504581931.24000001</v>
      </c>
      <c r="AG41" s="205"/>
      <c r="AH41" s="205"/>
      <c r="AI41" s="206"/>
      <c r="AJ41" s="210">
        <f>AF41/Y41</f>
        <v>0.93396848403843902</v>
      </c>
      <c r="AK41" s="211"/>
      <c r="AL41" s="211"/>
      <c r="AM41" s="211"/>
      <c r="AN41" s="211"/>
      <c r="AO41" s="211"/>
      <c r="AP41" s="211"/>
      <c r="AQ41" s="212"/>
    </row>
    <row r="42" spans="4:58" ht="0" hidden="1" customHeight="1" x14ac:dyDescent="0.25"/>
    <row r="43" spans="4:58" ht="6" customHeight="1" x14ac:dyDescent="0.25"/>
    <row r="44" spans="4:58" ht="14.65" customHeight="1" x14ac:dyDescent="0.25">
      <c r="D44" s="213" t="s">
        <v>114</v>
      </c>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90"/>
    </row>
    <row r="45" spans="4:58" ht="15.6" customHeight="1" x14ac:dyDescent="0.25">
      <c r="D45" s="214" t="s">
        <v>115</v>
      </c>
      <c r="E45" s="189"/>
      <c r="F45" s="189"/>
      <c r="G45" s="189"/>
      <c r="H45" s="189"/>
      <c r="I45" s="189"/>
      <c r="J45" s="189"/>
      <c r="K45" s="189"/>
      <c r="L45" s="189"/>
      <c r="M45" s="189"/>
      <c r="N45" s="189"/>
      <c r="O45" s="190"/>
      <c r="P45" s="214" t="s">
        <v>115</v>
      </c>
      <c r="Q45" s="189"/>
      <c r="R45" s="189"/>
      <c r="S45" s="189"/>
      <c r="T45" s="189"/>
      <c r="U45" s="189"/>
      <c r="V45" s="190"/>
      <c r="W45" s="197" t="s">
        <v>116</v>
      </c>
      <c r="X45" s="189"/>
      <c r="Y45" s="189"/>
      <c r="Z45" s="189"/>
      <c r="AA45" s="189"/>
      <c r="AB45" s="190"/>
      <c r="AC45" s="197" t="s">
        <v>117</v>
      </c>
      <c r="AD45" s="189"/>
      <c r="AE45" s="189"/>
      <c r="AF45" s="190"/>
      <c r="AG45" s="197" t="s">
        <v>118</v>
      </c>
      <c r="AH45" s="189"/>
      <c r="AI45" s="189"/>
      <c r="AJ45" s="190"/>
      <c r="AK45" s="197" t="s">
        <v>119</v>
      </c>
      <c r="AL45" s="189"/>
      <c r="AM45" s="189"/>
      <c r="AN45" s="189"/>
      <c r="AO45" s="189"/>
      <c r="AP45" s="189"/>
      <c r="AQ45" s="190"/>
    </row>
    <row r="46" spans="4:58" ht="47.25" customHeight="1" x14ac:dyDescent="0.25">
      <c r="D46" s="197" t="s">
        <v>120</v>
      </c>
      <c r="E46" s="189"/>
      <c r="F46" s="189"/>
      <c r="G46" s="189"/>
      <c r="H46" s="189"/>
      <c r="I46" s="189"/>
      <c r="J46" s="189"/>
      <c r="K46" s="189"/>
      <c r="L46" s="189"/>
      <c r="M46" s="189"/>
      <c r="N46" s="189"/>
      <c r="O46" s="190"/>
      <c r="P46" s="197" t="s">
        <v>121</v>
      </c>
      <c r="Q46" s="189"/>
      <c r="R46" s="189"/>
      <c r="S46" s="189"/>
      <c r="T46" s="189"/>
      <c r="U46" s="189"/>
      <c r="V46" s="190"/>
      <c r="W46" s="43" t="s">
        <v>122</v>
      </c>
      <c r="X46" s="197" t="s">
        <v>123</v>
      </c>
      <c r="Y46" s="189"/>
      <c r="Z46" s="189"/>
      <c r="AA46" s="189"/>
      <c r="AB46" s="190"/>
      <c r="AC46" s="197" t="s">
        <v>124</v>
      </c>
      <c r="AD46" s="190"/>
      <c r="AE46" s="197" t="s">
        <v>125</v>
      </c>
      <c r="AF46" s="190"/>
      <c r="AG46" s="197" t="s">
        <v>126</v>
      </c>
      <c r="AH46" s="190"/>
      <c r="AI46" s="197" t="s">
        <v>127</v>
      </c>
      <c r="AJ46" s="190"/>
      <c r="AK46" s="197" t="s">
        <v>128</v>
      </c>
      <c r="AL46" s="190"/>
      <c r="AM46" s="197" t="s">
        <v>129</v>
      </c>
      <c r="AN46" s="189"/>
      <c r="AO46" s="189"/>
      <c r="AP46" s="189"/>
      <c r="AQ46" s="190"/>
      <c r="BC46" s="44"/>
      <c r="BF46" s="45"/>
    </row>
    <row r="47" spans="4:58" ht="79.5" customHeight="1" x14ac:dyDescent="0.25">
      <c r="D47" s="188" t="s">
        <v>88</v>
      </c>
      <c r="E47" s="189"/>
      <c r="F47" s="189"/>
      <c r="G47" s="189"/>
      <c r="H47" s="189"/>
      <c r="I47" s="189"/>
      <c r="J47" s="189"/>
      <c r="K47" s="189"/>
      <c r="L47" s="189"/>
      <c r="M47" s="189"/>
      <c r="N47" s="189"/>
      <c r="O47" s="190"/>
      <c r="P47" s="188" t="s">
        <v>61</v>
      </c>
      <c r="Q47" s="189"/>
      <c r="R47" s="189"/>
      <c r="S47" s="189"/>
      <c r="T47" s="189"/>
      <c r="U47" s="189"/>
      <c r="V47" s="190"/>
      <c r="W47" s="72">
        <v>0.23</v>
      </c>
      <c r="X47" s="191">
        <v>74556401</v>
      </c>
      <c r="Y47" s="192"/>
      <c r="Z47" s="192"/>
      <c r="AA47" s="192"/>
      <c r="AB47" s="193"/>
      <c r="AC47" s="194">
        <v>0.23</v>
      </c>
      <c r="AD47" s="195"/>
      <c r="AE47" s="196">
        <v>76922056</v>
      </c>
      <c r="AF47" s="190"/>
      <c r="AG47" s="194">
        <v>0.23</v>
      </c>
      <c r="AH47" s="195"/>
      <c r="AI47" s="180">
        <v>68452491.260000005</v>
      </c>
      <c r="AJ47" s="181"/>
      <c r="AK47" s="198">
        <v>1</v>
      </c>
      <c r="AL47" s="199"/>
      <c r="AM47" s="200">
        <f>AI47/AE47</f>
        <v>0.88989419705578343</v>
      </c>
      <c r="AN47" s="201"/>
      <c r="AO47" s="201"/>
      <c r="AP47" s="201"/>
      <c r="AQ47" s="202"/>
      <c r="BA47" s="46"/>
      <c r="BE47" s="45"/>
    </row>
    <row r="48" spans="4:58" ht="84.75" customHeight="1" x14ac:dyDescent="0.25">
      <c r="D48" s="188" t="s">
        <v>72</v>
      </c>
      <c r="E48" s="189"/>
      <c r="F48" s="189"/>
      <c r="G48" s="189"/>
      <c r="H48" s="189"/>
      <c r="I48" s="189"/>
      <c r="J48" s="189"/>
      <c r="K48" s="189"/>
      <c r="L48" s="189"/>
      <c r="M48" s="189"/>
      <c r="N48" s="189"/>
      <c r="O48" s="190"/>
      <c r="P48" s="188" t="s">
        <v>62</v>
      </c>
      <c r="Q48" s="189"/>
      <c r="R48" s="189"/>
      <c r="S48" s="189"/>
      <c r="T48" s="189"/>
      <c r="U48" s="189"/>
      <c r="V48" s="190"/>
      <c r="W48" s="47">
        <v>486</v>
      </c>
      <c r="X48" s="191">
        <v>124563728</v>
      </c>
      <c r="Y48" s="192"/>
      <c r="Z48" s="192"/>
      <c r="AA48" s="192"/>
      <c r="AB48" s="193"/>
      <c r="AC48" s="178">
        <v>486</v>
      </c>
      <c r="AD48" s="179"/>
      <c r="AE48" s="180">
        <v>124262598</v>
      </c>
      <c r="AF48" s="181"/>
      <c r="AG48" s="178">
        <v>542</v>
      </c>
      <c r="AH48" s="179"/>
      <c r="AI48" s="180">
        <v>174913576.09</v>
      </c>
      <c r="AJ48" s="181"/>
      <c r="AK48" s="182">
        <v>1.1152</v>
      </c>
      <c r="AL48" s="183"/>
      <c r="AM48" s="184">
        <f>AI48/AE48</f>
        <v>1.4076124184205452</v>
      </c>
      <c r="AN48" s="185"/>
      <c r="AO48" s="185"/>
      <c r="AP48" s="185"/>
      <c r="AQ48" s="186"/>
      <c r="BB48" s="48"/>
      <c r="BC48" s="49"/>
      <c r="BE48" s="44"/>
    </row>
    <row r="49" spans="2:56" ht="15.75" customHeight="1" thickBot="1" x14ac:dyDescent="0.3"/>
    <row r="50" spans="2:56" ht="17.100000000000001" customHeight="1" x14ac:dyDescent="0.25">
      <c r="B50" s="55"/>
      <c r="C50" s="56"/>
      <c r="D50" s="187" t="s">
        <v>130</v>
      </c>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56"/>
      <c r="AS50" s="56"/>
      <c r="AT50" s="56"/>
      <c r="AU50" s="56"/>
      <c r="AV50" s="56"/>
      <c r="AW50" s="56"/>
      <c r="AX50" s="57"/>
    </row>
    <row r="51" spans="2:56" ht="12" customHeight="1" x14ac:dyDescent="0.25">
      <c r="B51" s="58"/>
      <c r="AX51" s="59"/>
    </row>
    <row r="52" spans="2:56" ht="46.7" customHeight="1" x14ac:dyDescent="0.25">
      <c r="B52" s="175" t="s">
        <v>131</v>
      </c>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76" t="s">
        <v>89</v>
      </c>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8"/>
    </row>
    <row r="53" spans="2:56" ht="23.85" customHeight="1" x14ac:dyDescent="0.25">
      <c r="B53" s="157" t="s">
        <v>132</v>
      </c>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8"/>
    </row>
    <row r="54" spans="2:56" ht="34.5" customHeight="1" x14ac:dyDescent="0.25">
      <c r="B54" s="177" t="s">
        <v>156</v>
      </c>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0"/>
      <c r="AP54" s="160"/>
      <c r="AQ54" s="160"/>
      <c r="AR54" s="160"/>
      <c r="AS54" s="160"/>
      <c r="AT54" s="160"/>
      <c r="AU54" s="160"/>
      <c r="AV54" s="160"/>
      <c r="AW54" s="160"/>
      <c r="AX54" s="161"/>
    </row>
    <row r="55" spans="2:56" ht="21.75" customHeight="1" x14ac:dyDescent="0.25">
      <c r="B55" s="157" t="s">
        <v>32</v>
      </c>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8"/>
    </row>
    <row r="56" spans="2:56" ht="325.5" customHeight="1" x14ac:dyDescent="0.25">
      <c r="B56" s="163" t="s">
        <v>157</v>
      </c>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c r="AS56" s="164"/>
      <c r="AT56" s="164"/>
      <c r="AU56" s="164"/>
      <c r="AV56" s="164"/>
      <c r="AW56" s="164"/>
      <c r="AX56" s="165"/>
      <c r="BB56" s="50"/>
      <c r="BC56" s="51"/>
      <c r="BD56" s="52"/>
    </row>
    <row r="57" spans="2:56" ht="3.75" hidden="1" customHeight="1" x14ac:dyDescent="0.25">
      <c r="B57" s="163"/>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5"/>
      <c r="BB57" s="53"/>
      <c r="BD57" s="52"/>
    </row>
    <row r="58" spans="2:56" ht="24.75" hidden="1" customHeight="1" x14ac:dyDescent="0.25">
      <c r="B58" s="154" t="s">
        <v>160</v>
      </c>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c r="AS58" s="166"/>
      <c r="AT58" s="166"/>
      <c r="AU58" s="166"/>
      <c r="AV58" s="166"/>
      <c r="AW58" s="166"/>
      <c r="AX58" s="167"/>
      <c r="BD58" s="54"/>
    </row>
    <row r="59" spans="2:56" s="51" customFormat="1" ht="142.5" customHeight="1" thickBot="1" x14ac:dyDescent="0.3">
      <c r="B59" s="168"/>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69"/>
      <c r="AN59" s="169"/>
      <c r="AO59" s="169"/>
      <c r="AP59" s="169"/>
      <c r="AQ59" s="169"/>
      <c r="AR59" s="169"/>
      <c r="AS59" s="169"/>
      <c r="AT59" s="169"/>
      <c r="AU59" s="169"/>
      <c r="AV59" s="169"/>
      <c r="AW59" s="169"/>
      <c r="AX59" s="170"/>
    </row>
    <row r="60" spans="2:56" ht="6" customHeight="1" thickBot="1" x14ac:dyDescent="0.3"/>
    <row r="61" spans="2:56" ht="46.7" customHeight="1" x14ac:dyDescent="0.25">
      <c r="B61" s="171" t="s">
        <v>131</v>
      </c>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3" t="s">
        <v>152</v>
      </c>
      <c r="AB61" s="172"/>
      <c r="AC61" s="172"/>
      <c r="AD61" s="172"/>
      <c r="AE61" s="172"/>
      <c r="AF61" s="172"/>
      <c r="AG61" s="172"/>
      <c r="AH61" s="172"/>
      <c r="AI61" s="172"/>
      <c r="AJ61" s="172"/>
      <c r="AK61" s="172"/>
      <c r="AL61" s="172"/>
      <c r="AM61" s="172"/>
      <c r="AN61" s="172"/>
      <c r="AO61" s="172"/>
      <c r="AP61" s="172"/>
      <c r="AQ61" s="172"/>
      <c r="AR61" s="172"/>
      <c r="AS61" s="172"/>
      <c r="AT61" s="172"/>
      <c r="AU61" s="172"/>
      <c r="AV61" s="172"/>
      <c r="AW61" s="172"/>
      <c r="AX61" s="174"/>
    </row>
    <row r="62" spans="2:56" ht="23.85" customHeight="1" x14ac:dyDescent="0.25">
      <c r="B62" s="157" t="s">
        <v>132</v>
      </c>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8"/>
    </row>
    <row r="63" spans="2:56" ht="57" customHeight="1" x14ac:dyDescent="0.25">
      <c r="B63" s="154" t="s">
        <v>153</v>
      </c>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5"/>
      <c r="AM63" s="155"/>
      <c r="AN63" s="155"/>
      <c r="AO63" s="155"/>
      <c r="AP63" s="155"/>
      <c r="AQ63" s="155"/>
      <c r="AR63" s="155"/>
      <c r="AS63" s="155"/>
      <c r="AT63" s="155"/>
      <c r="AU63" s="155"/>
      <c r="AV63" s="155"/>
      <c r="AW63" s="155"/>
      <c r="AX63" s="156"/>
    </row>
    <row r="64" spans="2:56" ht="20.100000000000001" customHeight="1" x14ac:dyDescent="0.25">
      <c r="B64" s="157" t="s">
        <v>133</v>
      </c>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8"/>
    </row>
    <row r="65" spans="2:54" ht="127.5" customHeight="1" x14ac:dyDescent="0.25">
      <c r="B65" s="159" t="s">
        <v>158</v>
      </c>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1"/>
      <c r="BB65" s="48"/>
    </row>
    <row r="66" spans="2:54" ht="204.75" customHeight="1" x14ac:dyDescent="0.25">
      <c r="B66" s="157" t="s">
        <v>159</v>
      </c>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8"/>
    </row>
    <row r="67" spans="2:54" ht="6.75" customHeight="1" x14ac:dyDescent="0.25"/>
    <row r="68" spans="2:54" ht="6.75" customHeight="1" x14ac:dyDescent="0.25"/>
    <row r="69" spans="2:54" ht="6.75" customHeight="1" x14ac:dyDescent="0.25"/>
    <row r="70" spans="2:54" ht="18" customHeight="1" x14ac:dyDescent="0.25">
      <c r="C70" s="149" t="s">
        <v>134</v>
      </c>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row>
    <row r="71" spans="2:54" ht="1.9" customHeight="1" thickBot="1" x14ac:dyDescent="0.3"/>
    <row r="72" spans="2:54" ht="24.75" customHeight="1" thickBot="1" x14ac:dyDescent="0.3">
      <c r="E72" s="151"/>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c r="AK72" s="152"/>
      <c r="AL72" s="152"/>
      <c r="AM72" s="152"/>
      <c r="AN72" s="152"/>
      <c r="AO72" s="152"/>
      <c r="AP72" s="152"/>
      <c r="AQ72" s="152"/>
      <c r="AR72" s="152"/>
      <c r="AS72" s="152"/>
      <c r="AT72" s="152"/>
      <c r="AU72" s="152"/>
      <c r="AV72" s="152"/>
      <c r="AW72" s="153"/>
    </row>
    <row r="73" spans="2:54" ht="0" hidden="1" customHeight="1" x14ac:dyDescent="0.25"/>
    <row r="74" spans="2:54" ht="30.95" customHeight="1" x14ac:dyDescent="0.25"/>
    <row r="75" spans="2:54" ht="14.45" customHeight="1" x14ac:dyDescent="0.25">
      <c r="N75" s="162" t="s">
        <v>163</v>
      </c>
      <c r="O75" s="162"/>
      <c r="P75" s="162"/>
      <c r="Q75" s="162"/>
      <c r="R75" s="162"/>
      <c r="S75" s="162"/>
      <c r="T75" s="162"/>
      <c r="U75" s="162"/>
      <c r="V75" s="162"/>
      <c r="W75" s="162"/>
      <c r="X75" s="162"/>
      <c r="Y75" s="162"/>
      <c r="Z75" s="74"/>
      <c r="AA75" s="74"/>
      <c r="AB75" s="74"/>
      <c r="AH75" s="148" t="s">
        <v>161</v>
      </c>
      <c r="AI75" s="148"/>
      <c r="AJ75" s="148"/>
      <c r="AK75" s="148"/>
      <c r="AL75" s="148"/>
      <c r="AM75" s="148"/>
      <c r="AN75" s="148"/>
    </row>
    <row r="76" spans="2:54" ht="17.100000000000001" customHeight="1" x14ac:dyDescent="0.25">
      <c r="N76" s="66" t="s">
        <v>162</v>
      </c>
      <c r="O76" s="66"/>
      <c r="P76" s="66"/>
      <c r="Q76" s="66"/>
      <c r="R76" s="66"/>
      <c r="S76" s="66"/>
      <c r="T76" s="66"/>
      <c r="U76" s="73"/>
      <c r="V76" s="73"/>
      <c r="W76" s="73"/>
      <c r="AH76" s="90" t="s">
        <v>135</v>
      </c>
      <c r="AI76" s="90"/>
      <c r="AJ76" s="90"/>
      <c r="AK76" s="90"/>
      <c r="AL76" s="90"/>
      <c r="AM76" s="90"/>
      <c r="AN76" s="90"/>
      <c r="AO76" s="64"/>
      <c r="AP76" s="64"/>
      <c r="AQ76" s="64"/>
      <c r="AR76" s="64"/>
      <c r="AS76" s="64"/>
      <c r="AT76" s="64"/>
      <c r="AU76" s="64"/>
      <c r="AV76" s="64"/>
    </row>
  </sheetData>
  <mergeCells count="92">
    <mergeCell ref="B5:S5"/>
    <mergeCell ref="T5:AX5"/>
    <mergeCell ref="H7:AS7"/>
    <mergeCell ref="J22:AP22"/>
    <mergeCell ref="E23:AP23"/>
    <mergeCell ref="J9:AV9"/>
    <mergeCell ref="F11:AS11"/>
    <mergeCell ref="G14:AU14"/>
    <mergeCell ref="G16:AT16"/>
    <mergeCell ref="I18:AR18"/>
    <mergeCell ref="V19:AR19"/>
    <mergeCell ref="M20:Q20"/>
    <mergeCell ref="U20:AR20"/>
    <mergeCell ref="L21:AP21"/>
    <mergeCell ref="N19:R19"/>
    <mergeCell ref="A1:AM1"/>
    <mergeCell ref="B3:S3"/>
    <mergeCell ref="T3:AX3"/>
    <mergeCell ref="B4:S4"/>
    <mergeCell ref="T4:AX4"/>
    <mergeCell ref="N25:Y25"/>
    <mergeCell ref="AB25:AP25"/>
    <mergeCell ref="L27:AM27"/>
    <mergeCell ref="L29:AM29"/>
    <mergeCell ref="N30:AP30"/>
    <mergeCell ref="N32:AP32"/>
    <mergeCell ref="N34:AQ34"/>
    <mergeCell ref="N36:AQ36"/>
    <mergeCell ref="D37:AO37"/>
    <mergeCell ref="K39:AQ39"/>
    <mergeCell ref="D44:AQ44"/>
    <mergeCell ref="D45:O45"/>
    <mergeCell ref="P45:V45"/>
    <mergeCell ref="W45:AB45"/>
    <mergeCell ref="AC45:AF45"/>
    <mergeCell ref="AG45:AJ45"/>
    <mergeCell ref="AK45:AQ45"/>
    <mergeCell ref="AJ40:AQ40"/>
    <mergeCell ref="K41:X41"/>
    <mergeCell ref="Y41:AE41"/>
    <mergeCell ref="AF41:AI41"/>
    <mergeCell ref="AJ41:AQ41"/>
    <mergeCell ref="K40:X40"/>
    <mergeCell ref="Y40:AE40"/>
    <mergeCell ref="AF40:AI40"/>
    <mergeCell ref="AI47:AJ47"/>
    <mergeCell ref="AK47:AL47"/>
    <mergeCell ref="AM47:AQ47"/>
    <mergeCell ref="AI46:AJ46"/>
    <mergeCell ref="AK46:AL46"/>
    <mergeCell ref="AM46:AQ46"/>
    <mergeCell ref="D46:O46"/>
    <mergeCell ref="P46:V46"/>
    <mergeCell ref="X46:AB46"/>
    <mergeCell ref="D47:O47"/>
    <mergeCell ref="P47:V47"/>
    <mergeCell ref="X47:AB47"/>
    <mergeCell ref="AC47:AD47"/>
    <mergeCell ref="AE47:AF47"/>
    <mergeCell ref="AC46:AD46"/>
    <mergeCell ref="AE46:AF46"/>
    <mergeCell ref="AG46:AH46"/>
    <mergeCell ref="AG47:AH47"/>
    <mergeCell ref="AG48:AH48"/>
    <mergeCell ref="AI48:AJ48"/>
    <mergeCell ref="AK48:AL48"/>
    <mergeCell ref="AM48:AQ48"/>
    <mergeCell ref="D50:AQ50"/>
    <mergeCell ref="D48:O48"/>
    <mergeCell ref="P48:V48"/>
    <mergeCell ref="X48:AB48"/>
    <mergeCell ref="AC48:AD48"/>
    <mergeCell ref="AE48:AF48"/>
    <mergeCell ref="B52:Z52"/>
    <mergeCell ref="AA52:AX52"/>
    <mergeCell ref="B53:AX53"/>
    <mergeCell ref="B54:AX54"/>
    <mergeCell ref="B55:AX55"/>
    <mergeCell ref="B56:AX57"/>
    <mergeCell ref="B58:AX59"/>
    <mergeCell ref="B61:Z61"/>
    <mergeCell ref="AA61:AX61"/>
    <mergeCell ref="B62:AX62"/>
    <mergeCell ref="AH75:AN75"/>
    <mergeCell ref="AH76:AN76"/>
    <mergeCell ref="C70:AT70"/>
    <mergeCell ref="E72:AW72"/>
    <mergeCell ref="B63:AX63"/>
    <mergeCell ref="B64:AX64"/>
    <mergeCell ref="B65:AX65"/>
    <mergeCell ref="B66:AX66"/>
    <mergeCell ref="N75:Y75"/>
  </mergeCells>
  <dataValidations count="16">
    <dataValidation allowBlank="1" showInputMessage="1" showErrorMessage="1" prompt="Monto ejecutado en el trimestre" sqref="H28 H30" xr:uid="{00000000-0002-0000-0500-000000000000}"/>
    <dataValidation allowBlank="1" showInputMessage="1" showErrorMessage="1" prompt="Meta alcanzada en el trimestre" sqref="G28:G30" xr:uid="{00000000-0002-0000-0500-000001000000}"/>
    <dataValidation allowBlank="1" showInputMessage="1" showErrorMessage="1" prompt="Monto presupuestado para el producto" sqref="F28 E29:F30 D28:D29" xr:uid="{00000000-0002-0000-0500-000002000000}"/>
    <dataValidation allowBlank="1" showInputMessage="1" showErrorMessage="1" prompt="Meta anual del indicador" sqref="E28 C28:C29" xr:uid="{00000000-0002-0000-0500-000003000000}"/>
    <dataValidation allowBlank="1" showInputMessage="1" showErrorMessage="1" prompt="Nombre del indicador" sqref="B28" xr:uid="{00000000-0002-0000-0500-000004000000}"/>
    <dataValidation allowBlank="1" showInputMessage="1" showErrorMessage="1" prompt="Nombre de cada producto" sqref="A28:A30" xr:uid="{00000000-0002-0000-0500-000005000000}"/>
    <dataValidation allowBlank="1" showInputMessage="1" showErrorMessage="1" prompt="¿En qué consiste el programa?" sqref="B19:J19" xr:uid="{00000000-0002-0000-0500-000006000000}"/>
    <dataValidation allowBlank="1" showInputMessage="1" showErrorMessage="1" prompt="Presupuesto del programa" sqref="A25:C25 F25" xr:uid="{00000000-0002-0000-0500-000007000000}"/>
    <dataValidation allowBlank="1" showInputMessage="1" showErrorMessage="1" prompt="Oportunidades de mejora identificadas" sqref="A43:J44" xr:uid="{00000000-0002-0000-0500-000008000000}"/>
    <dataValidation allowBlank="1" showInputMessage="1" showErrorMessage="1" prompt="De existir desvío, explicar razones." sqref="B40:J40 B36:J36" xr:uid="{00000000-0002-0000-0500-000009000000}"/>
    <dataValidation allowBlank="1" showInputMessage="1" showErrorMessage="1" prompt="1. Describir lo plasmado en el presupuesto_x000a_2. Describir lo alcanzado en términos financieros y de producción " sqref="B35:J35 B39:J39" xr:uid="{00000000-0002-0000-0500-00000A000000}"/>
    <dataValidation allowBlank="1" showInputMessage="1" showErrorMessage="1" prompt="¿En qué consiste el producto? su objetivo" sqref="B34:J34 B38:J38" xr:uid="{00000000-0002-0000-0500-00000B000000}"/>
    <dataValidation allowBlank="1" showInputMessage="1" showErrorMessage="1" prompt="Nombre del producto" sqref="B33:J33 B37:J37" xr:uid="{00000000-0002-0000-0500-00000C000000}"/>
    <dataValidation allowBlank="1" showInputMessage="1" showErrorMessage="1" prompt="¿A quién va dirigido el programa?, ¿qué característica tiene esta población que requiere ser beneficiada?" sqref="B20:J20" xr:uid="{00000000-0002-0000-0500-00000D000000}"/>
    <dataValidation allowBlank="1" showInputMessage="1" prompt="Nombre del capítulo" sqref="B8:B10 D8:D10" xr:uid="{00000000-0002-0000-0500-00000E000000}"/>
    <dataValidation allowBlank="1" sqref="A8" xr:uid="{00000000-0002-0000-0500-00000F000000}"/>
  </dataValidations>
  <pageMargins left="0.23622047244094491" right="0" top="0.74803149606299213" bottom="0.74803149606299213" header="0.31496062992125984" footer="0.31496062992125984"/>
  <pageSetup paperSize="5" scale="77" fitToHeight="2" orientation="portrait" horizontalDpi="4294967295" verticalDpi="4294967295" r:id="rId1"/>
  <rowBreaks count="1" manualBreakCount="1">
    <brk id="49" max="4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6"/>
  <sheetViews>
    <sheetView topLeftCell="A13" workbookViewId="0">
      <selection activeCell="N29" sqref="N29"/>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16" t="s">
        <v>91</v>
      </c>
      <c r="C1" s="117"/>
      <c r="D1" s="117"/>
      <c r="E1" s="117"/>
      <c r="F1" s="117"/>
      <c r="G1" s="117"/>
      <c r="H1" s="117"/>
      <c r="I1" s="117"/>
      <c r="J1" s="118"/>
      <c r="K1" s="1"/>
    </row>
    <row r="2" spans="1:11" ht="21.75" thickBot="1" x14ac:dyDescent="0.3">
      <c r="A2" s="19"/>
      <c r="B2" s="119" t="s">
        <v>0</v>
      </c>
      <c r="C2" s="120"/>
      <c r="D2" s="119" t="s">
        <v>1</v>
      </c>
      <c r="E2" s="121"/>
      <c r="F2" s="121"/>
      <c r="G2" s="120"/>
      <c r="H2" s="122"/>
      <c r="I2" s="2" t="s">
        <v>2</v>
      </c>
      <c r="J2" s="3" t="s">
        <v>3</v>
      </c>
      <c r="K2" s="1"/>
    </row>
    <row r="3" spans="1:11" ht="21.75" thickBot="1" x14ac:dyDescent="0.3">
      <c r="A3" s="20"/>
      <c r="B3" s="123" t="s">
        <v>4</v>
      </c>
      <c r="C3" s="124"/>
      <c r="D3" s="123"/>
      <c r="E3" s="124"/>
      <c r="F3" s="124"/>
      <c r="G3" s="124"/>
      <c r="H3" s="125"/>
      <c r="I3" s="23"/>
      <c r="J3" s="24"/>
      <c r="K3" s="1"/>
    </row>
    <row r="4" spans="1:11" x14ac:dyDescent="0.25">
      <c r="A4" s="126"/>
      <c r="B4" s="127"/>
      <c r="C4" s="127"/>
      <c r="D4" s="128"/>
      <c r="E4" s="128"/>
      <c r="F4" s="128"/>
      <c r="G4" s="128"/>
      <c r="H4" s="128"/>
      <c r="I4" s="127"/>
      <c r="J4" s="129"/>
      <c r="K4" s="1"/>
    </row>
    <row r="5" spans="1:11" ht="3" customHeight="1" x14ac:dyDescent="0.25">
      <c r="A5" s="130"/>
      <c r="B5" s="131"/>
      <c r="C5" s="131"/>
      <c r="D5" s="131"/>
      <c r="E5" s="131"/>
      <c r="F5" s="131"/>
      <c r="G5" s="131"/>
      <c r="H5" s="131"/>
      <c r="I5" s="131"/>
      <c r="J5" s="132"/>
      <c r="K5" s="1"/>
    </row>
    <row r="6" spans="1:11" ht="15.75" x14ac:dyDescent="0.25">
      <c r="A6" s="79" t="s">
        <v>90</v>
      </c>
      <c r="B6" s="80"/>
      <c r="C6" s="80"/>
      <c r="D6" s="80"/>
      <c r="E6" s="80"/>
      <c r="F6" s="80"/>
      <c r="G6" s="80"/>
      <c r="H6" s="80"/>
      <c r="I6" s="80"/>
      <c r="J6" s="81"/>
      <c r="K6" s="1"/>
    </row>
    <row r="7" spans="1:11" ht="15.75" x14ac:dyDescent="0.25">
      <c r="A7" s="98" t="s">
        <v>6</v>
      </c>
      <c r="B7" s="99"/>
      <c r="C7" s="99"/>
      <c r="D7" s="99"/>
      <c r="E7" s="99"/>
      <c r="F7" s="99"/>
      <c r="G7" s="99"/>
      <c r="H7" s="99"/>
      <c r="I7" s="99"/>
      <c r="J7" s="100"/>
      <c r="K7" s="1"/>
    </row>
    <row r="8" spans="1:11" ht="15" customHeight="1" x14ac:dyDescent="0.25">
      <c r="A8" s="4" t="s">
        <v>7</v>
      </c>
      <c r="B8" s="111" t="s">
        <v>51</v>
      </c>
      <c r="C8" s="112"/>
      <c r="D8" s="112" t="s">
        <v>54</v>
      </c>
      <c r="E8" s="112"/>
      <c r="F8" s="112"/>
      <c r="G8" s="112"/>
      <c r="H8" s="112"/>
      <c r="I8" s="112"/>
      <c r="J8" s="113"/>
      <c r="K8" s="1"/>
    </row>
    <row r="9" spans="1:11" ht="15" customHeight="1" x14ac:dyDescent="0.25">
      <c r="A9" s="21" t="s">
        <v>36</v>
      </c>
      <c r="B9" s="111" t="s">
        <v>52</v>
      </c>
      <c r="C9" s="112"/>
      <c r="D9" s="112" t="s">
        <v>54</v>
      </c>
      <c r="E9" s="112"/>
      <c r="F9" s="112"/>
      <c r="G9" s="112"/>
      <c r="H9" s="112"/>
      <c r="I9" s="112"/>
      <c r="J9" s="113"/>
      <c r="K9" s="1"/>
    </row>
    <row r="10" spans="1:11" ht="15" customHeight="1" x14ac:dyDescent="0.25">
      <c r="A10" s="21" t="s">
        <v>37</v>
      </c>
      <c r="B10" s="111" t="s">
        <v>53</v>
      </c>
      <c r="C10" s="112"/>
      <c r="D10" s="112" t="s">
        <v>55</v>
      </c>
      <c r="E10" s="112"/>
      <c r="F10" s="112"/>
      <c r="G10" s="112"/>
      <c r="H10" s="112"/>
      <c r="I10" s="112"/>
      <c r="J10" s="113"/>
      <c r="K10" s="1"/>
    </row>
    <row r="11" spans="1:11" ht="48" customHeight="1" x14ac:dyDescent="0.25">
      <c r="A11" s="4" t="s">
        <v>8</v>
      </c>
      <c r="B11" s="104" t="s">
        <v>56</v>
      </c>
      <c r="C11" s="104"/>
      <c r="D11" s="104"/>
      <c r="E11" s="104"/>
      <c r="F11" s="104"/>
      <c r="G11" s="104"/>
      <c r="H11" s="104"/>
      <c r="I11" s="104"/>
      <c r="J11" s="105"/>
    </row>
    <row r="12" spans="1:11" ht="39.75" customHeight="1" x14ac:dyDescent="0.25">
      <c r="A12" s="4" t="s">
        <v>9</v>
      </c>
      <c r="B12" s="104" t="s">
        <v>57</v>
      </c>
      <c r="C12" s="104"/>
      <c r="D12" s="104"/>
      <c r="E12" s="104"/>
      <c r="F12" s="104"/>
      <c r="G12" s="104"/>
      <c r="H12" s="104"/>
      <c r="I12" s="104"/>
      <c r="J12" s="105"/>
    </row>
    <row r="13" spans="1:11" ht="15.75" x14ac:dyDescent="0.25">
      <c r="A13" s="79" t="s">
        <v>10</v>
      </c>
      <c r="B13" s="80"/>
      <c r="C13" s="80"/>
      <c r="D13" s="80"/>
      <c r="E13" s="80"/>
      <c r="F13" s="80"/>
      <c r="G13" s="80"/>
      <c r="H13" s="80"/>
      <c r="I13" s="80"/>
      <c r="J13" s="81"/>
    </row>
    <row r="14" spans="1:11" ht="27.75" customHeight="1" x14ac:dyDescent="0.25">
      <c r="A14" s="4" t="s">
        <v>11</v>
      </c>
      <c r="B14" s="22">
        <v>1</v>
      </c>
      <c r="C14" s="114" t="str">
        <f>IFERROR(VLOOKUP(B14,'[1]Validacion datos'!A2:B5,2,FALSE),"")</f>
        <v>DESARROLLO INSTITUCIONAL</v>
      </c>
      <c r="D14" s="114"/>
      <c r="E14" s="114"/>
      <c r="F14" s="114"/>
      <c r="G14" s="114"/>
      <c r="H14" s="114"/>
      <c r="I14" s="114"/>
      <c r="J14" s="114"/>
    </row>
    <row r="15" spans="1:11" ht="26.25" customHeight="1" x14ac:dyDescent="0.25">
      <c r="A15" s="4" t="s">
        <v>12</v>
      </c>
      <c r="B15" s="36">
        <v>1.1000000000000001</v>
      </c>
      <c r="C15" s="115" t="str">
        <f>IFERROR(VLOOKUP(B15,'[1]Validacion datos'!A8:B26,2,FALSE),"")</f>
        <v>Administración pública transparente, eficiente y orientada</v>
      </c>
      <c r="D15" s="115"/>
      <c r="E15" s="115"/>
      <c r="F15" s="115"/>
      <c r="G15" s="115"/>
      <c r="H15" s="115"/>
      <c r="I15" s="115"/>
      <c r="J15" s="115"/>
    </row>
    <row r="16" spans="1:11" ht="40.5" customHeight="1" x14ac:dyDescent="0.25">
      <c r="A16" s="4" t="s">
        <v>13</v>
      </c>
      <c r="B16" s="37" t="s">
        <v>65</v>
      </c>
      <c r="C16" s="11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5"/>
      <c r="E16" s="115"/>
      <c r="F16" s="115"/>
      <c r="G16" s="115"/>
      <c r="H16" s="115"/>
      <c r="I16" s="115"/>
      <c r="J16" s="115"/>
    </row>
    <row r="17" spans="1:15" ht="15.75" x14ac:dyDescent="0.25">
      <c r="A17" s="79" t="s">
        <v>14</v>
      </c>
      <c r="B17" s="80"/>
      <c r="C17" s="80"/>
      <c r="D17" s="80"/>
      <c r="E17" s="80"/>
      <c r="F17" s="80"/>
      <c r="G17" s="80"/>
      <c r="H17" s="80"/>
      <c r="I17" s="80"/>
      <c r="J17" s="81"/>
    </row>
    <row r="18" spans="1:15" ht="29.25" customHeight="1" x14ac:dyDescent="0.25">
      <c r="A18" s="4" t="s">
        <v>15</v>
      </c>
      <c r="B18" s="104" t="s">
        <v>58</v>
      </c>
      <c r="C18" s="104"/>
      <c r="D18" s="104"/>
      <c r="E18" s="104"/>
      <c r="F18" s="104"/>
      <c r="G18" s="104"/>
      <c r="H18" s="104"/>
      <c r="I18" s="104"/>
      <c r="J18" s="105"/>
    </row>
    <row r="19" spans="1:15" ht="61.5" customHeight="1" x14ac:dyDescent="0.25">
      <c r="A19" s="6" t="s">
        <v>16</v>
      </c>
      <c r="B19" s="104" t="s">
        <v>59</v>
      </c>
      <c r="C19" s="104"/>
      <c r="D19" s="104"/>
      <c r="E19" s="104"/>
      <c r="F19" s="104"/>
      <c r="G19" s="104"/>
      <c r="H19" s="104"/>
      <c r="I19" s="104"/>
      <c r="J19" s="105"/>
    </row>
    <row r="20" spans="1:15" ht="34.5" customHeight="1" x14ac:dyDescent="0.25">
      <c r="A20" s="6" t="s">
        <v>17</v>
      </c>
      <c r="B20" s="104" t="s">
        <v>60</v>
      </c>
      <c r="C20" s="104"/>
      <c r="D20" s="104"/>
      <c r="E20" s="104"/>
      <c r="F20" s="104"/>
      <c r="G20" s="104"/>
      <c r="H20" s="104"/>
      <c r="I20" s="104"/>
      <c r="J20" s="105"/>
    </row>
    <row r="21" spans="1:15" ht="54" customHeight="1" x14ac:dyDescent="0.25">
      <c r="A21" s="6" t="s">
        <v>38</v>
      </c>
      <c r="B21" s="104" t="s">
        <v>73</v>
      </c>
      <c r="C21" s="104"/>
      <c r="D21" s="104"/>
      <c r="E21" s="104"/>
      <c r="F21" s="104"/>
      <c r="G21" s="104"/>
      <c r="H21" s="104"/>
      <c r="I21" s="104"/>
      <c r="J21" s="105"/>
      <c r="K21" s="1"/>
    </row>
    <row r="22" spans="1:15" ht="15.75" x14ac:dyDescent="0.25">
      <c r="A22" s="79" t="s">
        <v>18</v>
      </c>
      <c r="B22" s="80"/>
      <c r="C22" s="80"/>
      <c r="D22" s="80"/>
      <c r="E22" s="80"/>
      <c r="F22" s="80"/>
      <c r="G22" s="80"/>
      <c r="H22" s="80"/>
      <c r="I22" s="80"/>
      <c r="J22" s="81"/>
    </row>
    <row r="23" spans="1:15" ht="15.75" x14ac:dyDescent="0.25">
      <c r="A23" s="98" t="s">
        <v>19</v>
      </c>
      <c r="B23" s="99"/>
      <c r="C23" s="99"/>
      <c r="D23" s="99"/>
      <c r="E23" s="99"/>
      <c r="F23" s="99"/>
      <c r="G23" s="99"/>
      <c r="H23" s="99"/>
      <c r="I23" s="99"/>
      <c r="J23" s="100"/>
      <c r="K23" s="1"/>
    </row>
    <row r="24" spans="1:15" ht="15" customHeight="1" x14ac:dyDescent="0.25">
      <c r="A24" s="106" t="s">
        <v>20</v>
      </c>
      <c r="B24" s="107"/>
      <c r="C24" s="108" t="s">
        <v>21</v>
      </c>
      <c r="D24" s="109"/>
      <c r="E24" s="109"/>
      <c r="F24" s="109" t="s">
        <v>22</v>
      </c>
      <c r="G24" s="109"/>
      <c r="H24" s="107"/>
      <c r="I24" s="108" t="s">
        <v>23</v>
      </c>
      <c r="J24" s="110"/>
      <c r="N24" s="30"/>
    </row>
    <row r="25" spans="1:15" x14ac:dyDescent="0.25">
      <c r="A25" s="134">
        <v>490064557</v>
      </c>
      <c r="B25" s="135"/>
      <c r="C25" s="93">
        <v>540255843.69000006</v>
      </c>
      <c r="D25" s="94"/>
      <c r="E25" s="95"/>
      <c r="F25" s="93">
        <v>504051376.27999997</v>
      </c>
      <c r="G25" s="94"/>
      <c r="H25" s="95"/>
      <c r="I25" s="96">
        <f>+F25/C25</f>
        <v>0.932986439974957</v>
      </c>
      <c r="J25" s="97"/>
      <c r="O25" s="31"/>
    </row>
    <row r="26" spans="1:15" ht="15.75" x14ac:dyDescent="0.25">
      <c r="A26" s="98" t="s">
        <v>24</v>
      </c>
      <c r="B26" s="99"/>
      <c r="C26" s="99"/>
      <c r="D26" s="99"/>
      <c r="E26" s="99"/>
      <c r="F26" s="99"/>
      <c r="G26" s="99"/>
      <c r="H26" s="99"/>
      <c r="I26" s="99"/>
      <c r="J26" s="100"/>
      <c r="K26" s="1"/>
      <c r="O26" s="31"/>
    </row>
    <row r="27" spans="1:15" x14ac:dyDescent="0.25">
      <c r="A27" s="27"/>
      <c r="B27" s="28"/>
      <c r="C27" s="101" t="s">
        <v>50</v>
      </c>
      <c r="D27" s="102"/>
      <c r="E27" s="101" t="s">
        <v>48</v>
      </c>
      <c r="F27" s="102"/>
      <c r="G27" s="101" t="s">
        <v>49</v>
      </c>
      <c r="H27" s="101"/>
      <c r="I27" s="101" t="s">
        <v>25</v>
      </c>
      <c r="J27" s="103"/>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75790929.540000007</v>
      </c>
      <c r="E29" s="25">
        <v>0.19</v>
      </c>
      <c r="F29" s="40">
        <v>19821928</v>
      </c>
      <c r="G29" s="33">
        <v>0.19</v>
      </c>
      <c r="H29" s="40">
        <v>29227727.239999998</v>
      </c>
      <c r="I29" s="13">
        <f>Tabla157[[#This Row],[Física 
(E)]]/Tabla157[[#This Row],[Física
(C)]]</f>
        <v>1</v>
      </c>
      <c r="J29" s="32">
        <f>Tabla157[[#This Row],[Financiera 
 (F)]]/Tabla157[[#This Row],[Financiera
(D)]]</f>
        <v>1.4745148524401863</v>
      </c>
    </row>
    <row r="30" spans="1:15" ht="49.5" customHeight="1" x14ac:dyDescent="0.25">
      <c r="A30" s="14" t="s">
        <v>72</v>
      </c>
      <c r="B30" s="14" t="s">
        <v>62</v>
      </c>
      <c r="C30" s="10">
        <v>486</v>
      </c>
      <c r="D30" s="11">
        <v>165971755.93000001</v>
      </c>
      <c r="E30" s="26" t="s">
        <v>66</v>
      </c>
      <c r="F30" s="41">
        <v>30990367</v>
      </c>
      <c r="G30" s="16" t="s">
        <v>66</v>
      </c>
      <c r="H30" s="11">
        <v>78465896.180000007</v>
      </c>
      <c r="I30" s="13" t="s">
        <v>66</v>
      </c>
      <c r="J30" s="32">
        <f>Tabla157[[#This Row],[Financiera 
 (F)]]/Tabla157[[#This Row],[Financiera
(D)]]</f>
        <v>2.5319447226939911</v>
      </c>
    </row>
    <row r="31" spans="1:15" ht="15.75" x14ac:dyDescent="0.25">
      <c r="A31" s="79" t="s">
        <v>28</v>
      </c>
      <c r="B31" s="80"/>
      <c r="C31" s="80"/>
      <c r="D31" s="80"/>
      <c r="E31" s="80"/>
      <c r="F31" s="80"/>
      <c r="G31" s="80"/>
      <c r="H31" s="80"/>
      <c r="I31" s="80"/>
      <c r="J31" s="81"/>
    </row>
    <row r="32" spans="1:15" ht="15.75" x14ac:dyDescent="0.25">
      <c r="A32" s="98" t="s">
        <v>29</v>
      </c>
      <c r="B32" s="229"/>
      <c r="C32" s="229"/>
      <c r="D32" s="229"/>
      <c r="E32" s="229"/>
      <c r="F32" s="229"/>
      <c r="G32" s="229"/>
      <c r="H32" s="229"/>
      <c r="I32" s="229"/>
      <c r="J32" s="100"/>
      <c r="K32" s="1"/>
    </row>
    <row r="33" spans="1:12" ht="15" customHeight="1" x14ac:dyDescent="0.25">
      <c r="A33" s="17" t="s">
        <v>30</v>
      </c>
      <c r="B33" s="75" t="s">
        <v>89</v>
      </c>
      <c r="C33" s="75"/>
      <c r="D33" s="75"/>
      <c r="E33" s="75"/>
      <c r="F33" s="75"/>
      <c r="G33" s="75"/>
      <c r="H33" s="75"/>
      <c r="I33" s="75"/>
      <c r="J33" s="76"/>
    </row>
    <row r="34" spans="1:12" ht="33" customHeight="1" x14ac:dyDescent="0.25">
      <c r="A34" s="17" t="s">
        <v>31</v>
      </c>
      <c r="B34" s="75" t="s">
        <v>63</v>
      </c>
      <c r="C34" s="75"/>
      <c r="D34" s="75"/>
      <c r="E34" s="75"/>
      <c r="F34" s="75"/>
      <c r="G34" s="75"/>
      <c r="H34" s="75"/>
      <c r="I34" s="75"/>
      <c r="J34" s="76"/>
    </row>
    <row r="35" spans="1:12" ht="409.5" customHeight="1" x14ac:dyDescent="0.25">
      <c r="A35" s="17" t="s">
        <v>145</v>
      </c>
      <c r="B35" s="143" t="s">
        <v>148</v>
      </c>
      <c r="C35" s="143"/>
      <c r="D35" s="143"/>
      <c r="E35" s="143"/>
      <c r="F35" s="143"/>
      <c r="G35" s="143"/>
      <c r="H35" s="143"/>
      <c r="I35" s="143"/>
      <c r="J35" s="144"/>
    </row>
    <row r="36" spans="1:12" ht="171" customHeight="1" x14ac:dyDescent="0.25">
      <c r="A36" s="17" t="s">
        <v>146</v>
      </c>
      <c r="B36" s="145" t="s">
        <v>147</v>
      </c>
      <c r="C36" s="145"/>
      <c r="D36" s="145"/>
      <c r="E36" s="145"/>
      <c r="F36" s="145"/>
      <c r="G36" s="145"/>
      <c r="H36" s="145"/>
      <c r="I36" s="145"/>
      <c r="J36" s="146"/>
    </row>
    <row r="37" spans="1:12" ht="30" customHeight="1" x14ac:dyDescent="0.25">
      <c r="A37" s="71" t="s">
        <v>33</v>
      </c>
      <c r="B37" s="137" t="s">
        <v>149</v>
      </c>
      <c r="C37" s="137"/>
      <c r="D37" s="137"/>
      <c r="E37" s="137"/>
      <c r="F37" s="137"/>
      <c r="G37" s="137"/>
      <c r="H37" s="137"/>
      <c r="I37" s="137"/>
      <c r="J37" s="138"/>
    </row>
    <row r="38" spans="1:12" ht="15" customHeight="1" x14ac:dyDescent="0.25">
      <c r="A38" s="17" t="s">
        <v>30</v>
      </c>
      <c r="B38" s="75" t="s">
        <v>72</v>
      </c>
      <c r="C38" s="75"/>
      <c r="D38" s="75"/>
      <c r="E38" s="75"/>
      <c r="F38" s="75"/>
      <c r="G38" s="75"/>
      <c r="H38" s="75"/>
      <c r="I38" s="75"/>
      <c r="J38" s="76"/>
    </row>
    <row r="39" spans="1:12" ht="45.75" customHeight="1" x14ac:dyDescent="0.25">
      <c r="A39" s="17" t="s">
        <v>31</v>
      </c>
      <c r="B39" s="75" t="s">
        <v>64</v>
      </c>
      <c r="C39" s="75"/>
      <c r="D39" s="75"/>
      <c r="E39" s="75"/>
      <c r="F39" s="75"/>
      <c r="G39" s="75"/>
      <c r="H39" s="75"/>
      <c r="I39" s="75"/>
      <c r="J39" s="76"/>
    </row>
    <row r="40" spans="1:12" ht="85.5" customHeight="1" x14ac:dyDescent="0.25">
      <c r="A40" s="17" t="s">
        <v>32</v>
      </c>
      <c r="B40" s="137" t="s">
        <v>150</v>
      </c>
      <c r="C40" s="137"/>
      <c r="D40" s="137"/>
      <c r="E40" s="137"/>
      <c r="F40" s="137"/>
      <c r="G40" s="137"/>
      <c r="H40" s="137"/>
      <c r="I40" s="137"/>
      <c r="J40" s="138"/>
    </row>
    <row r="41" spans="1:12" ht="30" customHeight="1" x14ac:dyDescent="0.25">
      <c r="A41" s="71" t="s">
        <v>33</v>
      </c>
      <c r="B41" s="137" t="s">
        <v>149</v>
      </c>
      <c r="C41" s="137"/>
      <c r="D41" s="137"/>
      <c r="E41" s="137"/>
      <c r="F41" s="137"/>
      <c r="G41" s="137"/>
      <c r="H41" s="137"/>
      <c r="I41" s="137"/>
      <c r="J41" s="138"/>
    </row>
    <row r="42" spans="1:12" ht="15.75" x14ac:dyDescent="0.25">
      <c r="A42" s="79" t="s">
        <v>34</v>
      </c>
      <c r="B42" s="228"/>
      <c r="C42" s="228"/>
      <c r="D42" s="228"/>
      <c r="E42" s="228"/>
      <c r="F42" s="228"/>
      <c r="G42" s="228"/>
      <c r="H42" s="228"/>
      <c r="I42" s="228"/>
      <c r="J42" s="81"/>
    </row>
    <row r="43" spans="1:12" ht="15.75" customHeight="1" x14ac:dyDescent="0.25">
      <c r="A43" s="82" t="s">
        <v>35</v>
      </c>
      <c r="B43" s="227"/>
      <c r="C43" s="227"/>
      <c r="D43" s="227"/>
      <c r="E43" s="227"/>
      <c r="F43" s="227"/>
      <c r="G43" s="227"/>
      <c r="H43" s="227"/>
      <c r="I43" s="227"/>
      <c r="J43" s="84"/>
      <c r="K43" s="1"/>
    </row>
    <row r="44" spans="1:12" ht="36" customHeight="1" x14ac:dyDescent="0.25">
      <c r="A44" s="147" t="s">
        <v>85</v>
      </c>
      <c r="B44" s="147"/>
      <c r="C44" s="147"/>
      <c r="D44" s="147"/>
      <c r="E44" s="147"/>
      <c r="F44" s="147"/>
      <c r="G44" s="147"/>
      <c r="H44" s="147"/>
      <c r="I44" s="147"/>
      <c r="J44" s="147"/>
    </row>
    <row r="45" spans="1:12" ht="27.75" customHeight="1" x14ac:dyDescent="0.25">
      <c r="A45" s="29"/>
      <c r="B45" s="29"/>
      <c r="C45" s="29"/>
      <c r="D45" s="29"/>
      <c r="E45" s="29"/>
      <c r="F45" s="89" t="s">
        <v>136</v>
      </c>
      <c r="G45" s="89"/>
      <c r="H45" s="89"/>
      <c r="I45" s="89"/>
      <c r="J45" s="89"/>
      <c r="K45" s="66"/>
      <c r="L45" s="66"/>
    </row>
    <row r="46" spans="1:12" ht="30.75" customHeight="1" x14ac:dyDescent="0.25">
      <c r="A46" s="85" t="s">
        <v>41</v>
      </c>
      <c r="B46" s="85"/>
      <c r="C46" s="85"/>
      <c r="D46" s="85"/>
      <c r="E46" s="65"/>
      <c r="F46" s="90" t="s">
        <v>135</v>
      </c>
      <c r="G46" s="90"/>
      <c r="H46" s="90"/>
      <c r="I46" s="90"/>
      <c r="J46" s="90"/>
      <c r="K46" s="66"/>
      <c r="L46" s="66"/>
    </row>
  </sheetData>
  <mergeCells count="58">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C27:D27"/>
    <mergeCell ref="E27:F27"/>
    <mergeCell ref="G27:H27"/>
    <mergeCell ref="I27:J27"/>
    <mergeCell ref="B21:J21"/>
    <mergeCell ref="A22:J22"/>
    <mergeCell ref="A23:J23"/>
    <mergeCell ref="A24:B24"/>
    <mergeCell ref="C24:E24"/>
    <mergeCell ref="F24:H24"/>
    <mergeCell ref="I24:J24"/>
    <mergeCell ref="A25:B25"/>
    <mergeCell ref="C25:E25"/>
    <mergeCell ref="F25:H25"/>
    <mergeCell ref="I25:J25"/>
    <mergeCell ref="A26:J26"/>
    <mergeCell ref="A42:J42"/>
    <mergeCell ref="A31:J31"/>
    <mergeCell ref="A32:J32"/>
    <mergeCell ref="B33:J33"/>
    <mergeCell ref="B34:J34"/>
    <mergeCell ref="B35:J35"/>
    <mergeCell ref="B36:J36"/>
    <mergeCell ref="B37:J37"/>
    <mergeCell ref="B38:J38"/>
    <mergeCell ref="B39:J39"/>
    <mergeCell ref="B40:J40"/>
    <mergeCell ref="B41:J41"/>
    <mergeCell ref="A43:J43"/>
    <mergeCell ref="A44:J44"/>
    <mergeCell ref="F45:J45"/>
    <mergeCell ref="A46:D46"/>
    <mergeCell ref="F46:J46"/>
  </mergeCells>
  <dataValidations count="16">
    <dataValidation allowBlank="1" showInputMessage="1" showErrorMessage="1" prompt="Monto ejecutado en el trimestre" sqref="H28 H30" xr:uid="{00000000-0002-0000-0600-000000000000}"/>
    <dataValidation allowBlank="1" showInputMessage="1" showErrorMessage="1" prompt="Meta alcanzada en el trimestre" sqref="G28:G30" xr:uid="{00000000-0002-0000-0600-000001000000}"/>
    <dataValidation allowBlank="1" showInputMessage="1" showErrorMessage="1" prompt="Monto presupuestado para el producto" sqref="F28:F30 D28:D29 E29:E30" xr:uid="{00000000-0002-0000-0600-000002000000}"/>
    <dataValidation allowBlank="1" showInputMessage="1" showErrorMessage="1" prompt="Meta anual del indicador" sqref="E28 C28:C29" xr:uid="{00000000-0002-0000-0600-000003000000}"/>
    <dataValidation allowBlank="1" showInputMessage="1" showErrorMessage="1" prompt="Nombre del indicador" sqref="B28" xr:uid="{00000000-0002-0000-0600-000004000000}"/>
    <dataValidation allowBlank="1" showInputMessage="1" showErrorMessage="1" prompt="Nombre de cada producto" sqref="A28:A30" xr:uid="{00000000-0002-0000-0600-000005000000}"/>
    <dataValidation allowBlank="1" showInputMessage="1" showErrorMessage="1" prompt="¿En qué consiste el programa?" sqref="B19:J19" xr:uid="{00000000-0002-0000-0600-000006000000}"/>
    <dataValidation allowBlank="1" showInputMessage="1" showErrorMessage="1" prompt="Presupuesto del programa" sqref="A25:C25 F25" xr:uid="{00000000-0002-0000-0600-000007000000}"/>
    <dataValidation allowBlank="1" showInputMessage="1" showErrorMessage="1" prompt="Oportunidades de mejora identificadas" sqref="A44:E45 F44:J44" xr:uid="{00000000-0002-0000-0600-000008000000}"/>
    <dataValidation allowBlank="1" showInputMessage="1" showErrorMessage="1" prompt="De existir desvío, explicar razones." sqref="B41:J41 B37:J37" xr:uid="{00000000-0002-0000-0600-000009000000}"/>
    <dataValidation allowBlank="1" showInputMessage="1" showErrorMessage="1" prompt="1. Describir lo plasmado en el presupuesto_x000a_2. Describir lo alcanzado en términos financieros y de producción " sqref="B40:J40 B35:B36 C35:J35" xr:uid="{00000000-0002-0000-0600-00000A000000}"/>
    <dataValidation allowBlank="1" showInputMessage="1" showErrorMessage="1" prompt="¿En qué consiste el producto? su objetivo" sqref="B34:J34 B39:J39" xr:uid="{00000000-0002-0000-0600-00000B000000}"/>
    <dataValidation allowBlank="1" showInputMessage="1" showErrorMessage="1" prompt="Nombre del producto" sqref="B33:J33 B38:J38" xr:uid="{00000000-0002-0000-0600-00000C000000}"/>
    <dataValidation allowBlank="1" showInputMessage="1" showErrorMessage="1" prompt="¿A quién va dirigido el programa?, ¿qué característica tiene esta población que requiere ser beneficiada?" sqref="B20:J20" xr:uid="{00000000-0002-0000-0600-00000D000000}"/>
    <dataValidation allowBlank="1" showInputMessage="1" prompt="Nombre del capítulo" sqref="B8:B10 D8:D10" xr:uid="{00000000-0002-0000-0600-00000E000000}"/>
    <dataValidation allowBlank="1" sqref="A8" xr:uid="{00000000-0002-0000-0600-00000F000000}"/>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1er Trimestre </vt:lpstr>
      <vt:lpstr>2do Trimestre</vt:lpstr>
      <vt:lpstr>Semestral</vt:lpstr>
      <vt:lpstr>3er Trimestre </vt:lpstr>
      <vt:lpstr>4to Trimestre</vt:lpstr>
      <vt:lpstr>Consolidado 2022</vt:lpstr>
      <vt:lpstr>Consolidado</vt:lpstr>
      <vt:lpstr>'4to Trimestre'!Área_de_impresión</vt:lpstr>
      <vt:lpstr>'Consolidado 2022'!Área_de_impresión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Alexandra Meran Santana</cp:lastModifiedBy>
  <cp:lastPrinted>2023-01-25T16:04:41Z</cp:lastPrinted>
  <dcterms:created xsi:type="dcterms:W3CDTF">2021-03-22T15:50:10Z</dcterms:created>
  <dcterms:modified xsi:type="dcterms:W3CDTF">2023-02-16T20:05:52Z</dcterms:modified>
</cp:coreProperties>
</file>