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8 OPTI  SEPTIEMBRE 2022\"/>
    </mc:Choice>
  </mc:AlternateContent>
  <bookViews>
    <workbookView xWindow="0" yWindow="0" windowWidth="21600" windowHeight="9480"/>
  </bookViews>
  <sheets>
    <sheet name="P2 Presupuesto Aprobado-Eje (2" sheetId="2" r:id="rId1"/>
  </sheets>
  <externalReferences>
    <externalReference r:id="rId2"/>
  </externalReference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" i="2" l="1"/>
  <c r="K56" i="2" l="1"/>
  <c r="K55" i="2"/>
  <c r="K37" i="2"/>
  <c r="K35" i="2"/>
  <c r="K31" i="2"/>
  <c r="K29" i="2"/>
  <c r="K27" i="2"/>
  <c r="K26" i="2"/>
  <c r="K25" i="2"/>
  <c r="K24" i="2"/>
  <c r="K23" i="2"/>
  <c r="K20" i="2"/>
  <c r="K19" i="2"/>
  <c r="K17" i="2"/>
  <c r="K14" i="2"/>
  <c r="K13" i="2"/>
  <c r="I12" i="2" l="1"/>
  <c r="P55" i="2" l="1"/>
  <c r="P56" i="2"/>
  <c r="P57" i="2"/>
  <c r="P58" i="2"/>
  <c r="P59" i="2"/>
  <c r="P60" i="2"/>
  <c r="P61" i="2"/>
  <c r="P62" i="2"/>
  <c r="P63" i="2"/>
  <c r="B12" i="2" l="1"/>
  <c r="B11" i="2" s="1"/>
  <c r="C12" i="2"/>
  <c r="D12" i="2"/>
  <c r="E12" i="2"/>
  <c r="F12" i="2"/>
  <c r="G12" i="2"/>
  <c r="H12" i="2"/>
  <c r="J12" i="2"/>
  <c r="K12" i="2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L11" i="2" l="1"/>
  <c r="L85" i="2" s="1"/>
  <c r="K11" i="2"/>
  <c r="K85" i="2" s="1"/>
  <c r="J11" i="2"/>
  <c r="J85" i="2" s="1"/>
  <c r="C11" i="2"/>
  <c r="C85" i="2" s="1"/>
  <c r="I11" i="2"/>
  <c r="I85" i="2" s="1"/>
  <c r="H11" i="2"/>
  <c r="P54" i="2"/>
  <c r="G11" i="2"/>
  <c r="G85" i="2" s="1"/>
  <c r="F11" i="2"/>
  <c r="P28" i="2"/>
  <c r="E11" i="2"/>
  <c r="E85" i="2" s="1"/>
  <c r="P18" i="2"/>
  <c r="P12" i="2"/>
  <c r="D11" i="2"/>
  <c r="O85" i="2"/>
  <c r="N85" i="2"/>
  <c r="H85" i="2"/>
  <c r="B85" i="2"/>
  <c r="F85" i="2"/>
  <c r="D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<sst xmlns="http://schemas.openxmlformats.org/spreadsheetml/2006/main" count="105" uniqueCount="105">
  <si>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</si>
  <si>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</si>
  <si>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</si>
  <si>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</si>
  <si>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</si>
  <si>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</si>
  <si>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</si>
  <si>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</si>
  <si>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</si>
  <si>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</si>
  <si>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</si>
  <si>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</si>
  <si>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</si>
  <si>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</si>
  <si>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</si>
  <si>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</si>
  <si>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</si>
  <si>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</si>
  <si>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</si>
  <si>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</si>
  <si>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</si>
  <si>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</si>
  <si>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</si>
  <si>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</si>
  <si>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</si>
  <si>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</si>
  <si>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</si>
  <si>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</si>
  <si>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</si>
  <si>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</si>
  <si>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</si>
  <si>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</si>
  <si>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</si>
  <si>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</si>
  <si>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</si>
  <si>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</si>
  <si>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</si>
  <si>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</si>
  <si>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</si>
  <si>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</si>
  <si>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</si>
  <si>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</si>
  <si>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</si>
  <si>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</si>
  <si>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</si>
  <si>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</si>
  <si>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</si>
  <si>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</si>
  <si>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</si>
  <si>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</si>
  <si>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</si>
  <si>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</si>
  <si>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</si>
  <si>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</si>
  <si>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</si>
  <si>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</si>
  <si>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</si>
  <si>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</si>
  <si>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</si>
  <si>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</si>
  <si>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</si>
  <si>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</si>
  <si>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</si>
  <si>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</si>
  <si>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</si>
  <si>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</si>
  <si>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</si>
  <si>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</si>
  <si>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</si>
  <si>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</si>
  <si>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</si>
  <si>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</si>
  <si>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</si>
  <si>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</si>
  <si>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</si>
  <si>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</si>
  <si>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</si>
  <si>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</si>
  <si>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</si>
  <si>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</si>
  <si>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</si>
  <si>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</si>
  <si>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</si>
  <si>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</si>
  <si>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</si>
  <si>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</si>
  <si>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</si>
  <si>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</si>
  <si>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</si>
  <si>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</si>
  <si>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</si>
  <si>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</si>
  <si>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</si>
  <si>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</si>
  <si>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</si>
  <si>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</si>
  <si>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</si>
  <si>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</si>
  <si>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</si>
  <si>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</si>
  <si>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</si>
  <si>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</si>
  <si>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</si>
  <si>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</si>
  <si>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t xml:space="preserve">              Fior D'aliza del M. Vásquez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</si>
</sst>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8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4" fontId="3" fillId="0" borderId="0" xfId="0" applyNumberFormat="1" applyFont="1" applyFill="1"/>
    <xf numFmtId="4" fontId="3" fillId="0" borderId="0" xfId="0" applyNumberFormat="1" applyFont="1" applyFill="1" applyBorder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General/Referencias%202022/PRESUPUESTO%202022/EJECUCION%20DEL%20PRESUPUESTO%202022/Ejecucion%20del%20Presupue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AL 30-06-2022  (3)"/>
      <sheetName val="PROYECCION GASTOS JUNIO-DIC 22"/>
      <sheetName val="Presupuesto  Reformulado 2022 "/>
      <sheetName val="DISPONIBILI PROGEF  al 18-03-22"/>
      <sheetName val="PACC 2022 con Ajustes"/>
      <sheetName val=" Prest. form agost y ajust dic"/>
      <sheetName val="Presupuesto 2022"/>
      <sheetName val="EJECUCION AL 31-01-2022"/>
      <sheetName val="EJECUCION AL 28-02-2022"/>
      <sheetName val="EJECUCION AL 28-03-2022"/>
      <sheetName val="EJECUCION AL 30-04-2022 "/>
      <sheetName val="EJECUCION AL 31-05-2022  "/>
      <sheetName val="EJECUCION AL 30-06-2022  (2)"/>
      <sheetName val="EJECUCION AL 31-07-2022  (2)"/>
      <sheetName val="EJECUCION AL 31-08-2022 "/>
      <sheetName val="EJECUCION AL 31-09-2022 "/>
      <sheetName val="EJECUCION MENSUAL CONSOLIDA"/>
      <sheetName val="Prog y ejec T-1"/>
      <sheetName val="Disp. cuota Remuneraciones"/>
      <sheetName val="EJECUCION 1er TRIMESTRE "/>
      <sheetName val="EJECUCION 2do TRIMESTRE (2)"/>
      <sheetName val="EJECUCION 3er TRIMESTRE"/>
      <sheetName val="EJECUCION 4to TRIMESTRE"/>
      <sheetName val="DISP. UE"/>
      <sheetName val="Ejecucion T-1 SIN FORMULA  "/>
      <sheetName val="Ejecución T- 2 Sin Formulas "/>
      <sheetName val="Ejecución T-3 Sin formulas"/>
      <sheetName val="PREVENTIVO A DISMINUIR "/>
      <sheetName val="detalle pagos servicios"/>
      <sheetName val="cuentas disminuidas y cuotas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3">
          <cell r="L13">
            <v>21360525.879999999</v>
          </cell>
        </row>
        <row r="24">
          <cell r="L24">
            <v>583000</v>
          </cell>
        </row>
        <row r="33">
          <cell r="L33">
            <v>3199532.91</v>
          </cell>
        </row>
        <row r="41">
          <cell r="L41">
            <v>1203572.23</v>
          </cell>
        </row>
        <row r="47">
          <cell r="L47">
            <v>108977.24</v>
          </cell>
        </row>
        <row r="58">
          <cell r="L58">
            <v>273400</v>
          </cell>
        </row>
        <row r="63">
          <cell r="L63">
            <v>30670.240000000002</v>
          </cell>
        </row>
        <row r="66">
          <cell r="L66">
            <v>131009.5</v>
          </cell>
        </row>
        <row r="75">
          <cell r="L75">
            <v>626541.65</v>
          </cell>
        </row>
        <row r="96">
          <cell r="L96">
            <v>1149786.52</v>
          </cell>
        </row>
        <row r="101">
          <cell r="L101">
            <v>114450.38</v>
          </cell>
        </row>
        <row r="109">
          <cell r="L109">
            <v>26201.200000000001</v>
          </cell>
        </row>
        <row r="132">
          <cell r="L132">
            <v>1500000</v>
          </cell>
        </row>
        <row r="141">
          <cell r="L141">
            <v>563517.07000000007</v>
          </cell>
        </row>
        <row r="161">
          <cell r="L161">
            <v>2814938.8099999996</v>
          </cell>
        </row>
        <row r="169">
          <cell r="L169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10" zoomScale="80" zoomScaleNormal="80" workbookViewId="0">
      <selection activeCell="D90" sqref="D90"/>
    </sheetView>
  </sheetViews>
  <sheetFormatPr baseColWidth="10" defaultColWidth="11.42578125" defaultRowHeight="15" x14ac:dyDescent="0.25"/>
  <cols>
    <col min="1" max="1" width="60.28515625" customWidth="1"/>
    <col min="2" max="2" width="17.5703125" customWidth="1"/>
    <col min="3" max="3" width="16.85546875" customWidth="1"/>
    <col min="4" max="4" width="14.28515625" customWidth="1"/>
    <col min="5" max="5" width="14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7.42578125" customWidth="1"/>
    <col min="17" max="17" width="15.140625" bestFit="1" customWidth="1"/>
    <col min="18" max="18" width="12.28515625" bestFit="1" customWidth="1"/>
  </cols>
  <sheetData>
    <row r="3" spans="1:16" ht="28.5" customHeight="1" x14ac:dyDescent="0.35">
      <c r="A3" s="34" t="s">
        <v>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ht="21" customHeight="1" x14ac:dyDescent="0.25">
      <c r="A4" s="35" t="s">
        <v>1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</row>
    <row r="5" spans="1:16" ht="15.75" x14ac:dyDescent="0.25">
      <c r="A5" s="37">
        <v>2022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 ht="15.75" customHeight="1" x14ac:dyDescent="0.25">
      <c r="A6" s="39" t="s">
        <v>2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</row>
    <row r="7" spans="1:16" ht="15.75" customHeight="1" x14ac:dyDescent="0.25">
      <c r="A7" s="40" t="s">
        <v>3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9" spans="1:16" ht="25.5" customHeight="1" x14ac:dyDescent="0.25">
      <c r="A9" s="28" t="s">
        <v>4</v>
      </c>
      <c r="B9" s="29" t="s">
        <v>5</v>
      </c>
      <c r="C9" s="29" t="s">
        <v>6</v>
      </c>
      <c r="D9" s="31" t="s">
        <v>7</v>
      </c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3"/>
    </row>
    <row r="10" spans="1:16" x14ac:dyDescent="0.25">
      <c r="A10" s="28"/>
      <c r="B10" s="30"/>
      <c r="C10" s="30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25625890.649999999</v>
      </c>
      <c r="D11" s="4">
        <f t="shared" si="0"/>
        <v>24207221.669999998</v>
      </c>
      <c r="E11" s="27">
        <f t="shared" si="0"/>
        <v>28871642.830000002</v>
      </c>
      <c r="F11" s="27">
        <f t="shared" si="0"/>
        <v>35710885.840000004</v>
      </c>
      <c r="G11" s="27">
        <f t="shared" si="0"/>
        <v>27230839.729999997</v>
      </c>
      <c r="H11" s="27">
        <f t="shared" si="0"/>
        <v>49694937.230000004</v>
      </c>
      <c r="I11" s="27">
        <f t="shared" si="0"/>
        <v>31302524.199999999</v>
      </c>
      <c r="J11" s="27">
        <f t="shared" si="0"/>
        <v>29219530.309999999</v>
      </c>
      <c r="K11" s="27">
        <f>+K12+K18+K28+K38+K47+K54+K64+K69+K72</f>
        <v>33686123.630000003</v>
      </c>
      <c r="L11" s="4">
        <f t="shared" si="0"/>
        <v>29212296.800000001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289136002.23999995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1918856.9999999972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25237957.119999997</v>
      </c>
      <c r="H12" s="7">
        <f t="shared" si="1"/>
        <v>44293206.850000001</v>
      </c>
      <c r="I12" s="7">
        <f t="shared" si="1"/>
        <v>26748790.27</v>
      </c>
      <c r="J12" s="7">
        <f t="shared" si="1"/>
        <v>25379313.09</v>
      </c>
      <c r="K12" s="7">
        <f t="shared" si="1"/>
        <v>25143058.789999999</v>
      </c>
      <c r="L12" s="7">
        <f t="shared" si="1"/>
        <v>27636469.25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254663638.78999996</v>
      </c>
    </row>
    <row r="13" spans="1:16" x14ac:dyDescent="0.25">
      <c r="A13" s="8" t="s">
        <v>23</v>
      </c>
      <c r="B13" s="11">
        <v>275550195</v>
      </c>
      <c r="C13" s="9">
        <v>15770821.299999997</v>
      </c>
      <c r="D13" s="10">
        <v>20607156.329999998</v>
      </c>
      <c r="E13" s="10">
        <v>22049223</v>
      </c>
      <c r="F13" s="10">
        <v>25966866.600000001</v>
      </c>
      <c r="G13" s="10">
        <v>21454456.329999998</v>
      </c>
      <c r="H13" s="10">
        <v>21798456.329999998</v>
      </c>
      <c r="I13" s="10">
        <v>22846687.809999999</v>
      </c>
      <c r="J13" s="10">
        <v>21529889.670000002</v>
      </c>
      <c r="K13" s="10">
        <f>+'[1]EJECUCION MENSUAL CONSOLIDA'!$L$13</f>
        <v>21360525.879999999</v>
      </c>
      <c r="L13" s="10">
        <v>24210682.32</v>
      </c>
      <c r="M13" s="12">
        <v>0</v>
      </c>
      <c r="N13" s="12">
        <v>0</v>
      </c>
      <c r="O13" s="12">
        <v>0</v>
      </c>
      <c r="P13" s="14">
        <f>+D13+E13+F13+G13+H13+I13+J13+K13+L13+M13+N13+O13</f>
        <v>201823944.26999998</v>
      </c>
    </row>
    <row r="14" spans="1:16" x14ac:dyDescent="0.25">
      <c r="A14" s="8" t="s">
        <v>24</v>
      </c>
      <c r="B14" s="11">
        <v>98402154</v>
      </c>
      <c r="C14" s="9">
        <v>-15443764.6</v>
      </c>
      <c r="D14" s="10">
        <v>152000</v>
      </c>
      <c r="E14" s="10">
        <v>410000</v>
      </c>
      <c r="F14" s="10">
        <v>1124000</v>
      </c>
      <c r="G14" s="10">
        <v>562000</v>
      </c>
      <c r="H14" s="10">
        <v>19243004.5</v>
      </c>
      <c r="I14" s="10">
        <v>683000</v>
      </c>
      <c r="J14" s="14">
        <v>616333.32999999996</v>
      </c>
      <c r="K14" s="14">
        <f>+'[1]EJECUCION MENSUAL CONSOLIDA'!$L$24</f>
        <v>583000</v>
      </c>
      <c r="L14" s="14">
        <v>173000</v>
      </c>
      <c r="M14" s="12">
        <v>0</v>
      </c>
      <c r="N14" s="12">
        <v>0</v>
      </c>
      <c r="O14" s="12">
        <v>0</v>
      </c>
      <c r="P14" s="10">
        <f>+D14+E14+F14+G14+H14+I14+J14+K14+L14+M14+N14+O14</f>
        <v>23546337.829999998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1591800.2999999998</v>
      </c>
      <c r="D17" s="10">
        <v>3095959.2800000003</v>
      </c>
      <c r="E17" s="10">
        <v>3312495.66</v>
      </c>
      <c r="F17" s="10">
        <v>3507142.5500000003</v>
      </c>
      <c r="G17" s="10">
        <v>3221500.7899999996</v>
      </c>
      <c r="H17" s="10">
        <v>3251746.02</v>
      </c>
      <c r="I17" s="10">
        <v>3219102.46</v>
      </c>
      <c r="J17" s="14">
        <v>3233090.09</v>
      </c>
      <c r="K17" s="14">
        <f>+'[1]EJECUCION MENSUAL CONSOLIDA'!$L$33</f>
        <v>3199532.91</v>
      </c>
      <c r="L17" s="14">
        <v>3252786.9299999997</v>
      </c>
      <c r="M17" s="12">
        <v>0</v>
      </c>
      <c r="N17" s="12">
        <v>0</v>
      </c>
      <c r="O17" s="12">
        <v>0</v>
      </c>
      <c r="P17" s="14">
        <f>+D17+E17+F17+G17+H17+I17+J17+K17+L17+M17+N17+O17</f>
        <v>29293356.689999998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14533965.65</v>
      </c>
      <c r="D18" s="7">
        <f t="shared" si="2"/>
        <v>352106.06</v>
      </c>
      <c r="E18" s="26">
        <f t="shared" si="2"/>
        <v>3054565.07</v>
      </c>
      <c r="F18" s="7">
        <f t="shared" si="2"/>
        <v>3657219.59</v>
      </c>
      <c r="G18" s="7">
        <f t="shared" si="2"/>
        <v>847589.94</v>
      </c>
      <c r="H18" s="7">
        <f t="shared" si="2"/>
        <v>2904346.45</v>
      </c>
      <c r="I18" s="7">
        <f t="shared" si="2"/>
        <v>2773248.42</v>
      </c>
      <c r="J18" s="7">
        <f t="shared" si="2"/>
        <v>2125489.9899999998</v>
      </c>
      <c r="K18" s="7">
        <f t="shared" si="2"/>
        <v>3523957.38</v>
      </c>
      <c r="L18" s="7">
        <f t="shared" si="2"/>
        <v>892812.95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20131335.850000001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927502.52</v>
      </c>
      <c r="F19" s="10">
        <v>956729.73</v>
      </c>
      <c r="G19" s="10">
        <v>335831.13</v>
      </c>
      <c r="H19" s="10">
        <v>647063.06000000006</v>
      </c>
      <c r="I19" s="10">
        <v>729250.28</v>
      </c>
      <c r="J19" s="10">
        <v>283135.08</v>
      </c>
      <c r="K19" s="10">
        <f>+'[1]EJECUCION MENSUAL CONSOLIDA'!$L$41</f>
        <v>1203572.23</v>
      </c>
      <c r="L19" s="10">
        <v>303919.14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5695109.2299999995</v>
      </c>
    </row>
    <row r="20" spans="1:16" x14ac:dyDescent="0.25">
      <c r="A20" s="8" t="s">
        <v>30</v>
      </c>
      <c r="B20" s="11">
        <v>1589466</v>
      </c>
      <c r="C20" s="9">
        <v>2697500</v>
      </c>
      <c r="D20" s="10">
        <v>0</v>
      </c>
      <c r="E20" s="10">
        <v>0</v>
      </c>
      <c r="F20" s="10">
        <v>0</v>
      </c>
      <c r="G20" s="10">
        <v>8224.6</v>
      </c>
      <c r="H20" s="10">
        <v>372094.12</v>
      </c>
      <c r="I20" s="10">
        <v>45887.839999999997</v>
      </c>
      <c r="J20" s="14">
        <v>102211.69</v>
      </c>
      <c r="K20" s="14">
        <f>+'[1]EJECUCION MENSUAL CONSOLIDA'!$L$47</f>
        <v>108977.24</v>
      </c>
      <c r="L20" s="14">
        <v>157145.79999999999</v>
      </c>
      <c r="M20" s="12">
        <v>0</v>
      </c>
      <c r="N20" s="12">
        <v>0</v>
      </c>
      <c r="O20" s="12">
        <v>0</v>
      </c>
      <c r="P20" s="10">
        <f t="shared" si="3"/>
        <v>794541.29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126000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126000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1520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1520</v>
      </c>
    </row>
    <row r="23" spans="1:16" x14ac:dyDescent="0.25">
      <c r="A23" s="8" t="s">
        <v>33</v>
      </c>
      <c r="B23" s="11">
        <v>2543000</v>
      </c>
      <c r="C23" s="9">
        <v>134222.16999999998</v>
      </c>
      <c r="D23" s="10">
        <v>44000</v>
      </c>
      <c r="E23" s="10">
        <v>44000</v>
      </c>
      <c r="F23" s="10">
        <v>44000</v>
      </c>
      <c r="G23" s="10">
        <v>44000</v>
      </c>
      <c r="H23" s="10">
        <v>44000</v>
      </c>
      <c r="I23" s="10">
        <v>123280.12</v>
      </c>
      <c r="J23" s="10">
        <v>279130.44</v>
      </c>
      <c r="K23" s="10">
        <f>+'[1]EJECUCION MENSUAL CONSOLIDA'!$L$58</f>
        <v>273400</v>
      </c>
      <c r="L23" s="10">
        <v>44000</v>
      </c>
      <c r="M23" s="12">
        <v>0</v>
      </c>
      <c r="N23" s="12">
        <v>0</v>
      </c>
      <c r="O23" s="12">
        <v>0</v>
      </c>
      <c r="P23" s="14">
        <f t="shared" si="3"/>
        <v>939810.56</v>
      </c>
    </row>
    <row r="24" spans="1:16" x14ac:dyDescent="0.25">
      <c r="A24" s="8" t="s">
        <v>34</v>
      </c>
      <c r="B24" s="11">
        <v>2745000</v>
      </c>
      <c r="C24" s="9">
        <v>823000</v>
      </c>
      <c r="D24" s="10">
        <v>0</v>
      </c>
      <c r="E24" s="10">
        <v>1512873.37</v>
      </c>
      <c r="F24" s="10">
        <v>1269589.7899999998</v>
      </c>
      <c r="G24" s="10">
        <v>30088.49</v>
      </c>
      <c r="H24" s="10">
        <v>29045.35</v>
      </c>
      <c r="I24" s="10">
        <v>38244.22</v>
      </c>
      <c r="J24" s="14">
        <v>33487.58</v>
      </c>
      <c r="K24" s="14">
        <f>+'[1]EJECUCION MENSUAL CONSOLIDA'!$L$63</f>
        <v>30670.240000000002</v>
      </c>
      <c r="L24" s="14">
        <v>37003.839999999997</v>
      </c>
      <c r="M24" s="12">
        <v>0</v>
      </c>
      <c r="N24" s="12">
        <v>0</v>
      </c>
      <c r="O24" s="12">
        <v>0</v>
      </c>
      <c r="P24" s="10">
        <f t="shared" si="3"/>
        <v>2981002.8800000008</v>
      </c>
    </row>
    <row r="25" spans="1:16" x14ac:dyDescent="0.25">
      <c r="A25" s="8" t="s">
        <v>35</v>
      </c>
      <c r="B25" s="11">
        <v>8945422</v>
      </c>
      <c r="C25" s="9">
        <v>375000</v>
      </c>
      <c r="D25" s="10">
        <v>0</v>
      </c>
      <c r="E25" s="10">
        <v>27466.86</v>
      </c>
      <c r="F25" s="10">
        <v>0</v>
      </c>
      <c r="G25" s="10">
        <v>385178.02</v>
      </c>
      <c r="H25" s="10">
        <v>313334.37</v>
      </c>
      <c r="I25" s="10">
        <v>134533.04</v>
      </c>
      <c r="J25" s="14">
        <v>1038421.5</v>
      </c>
      <c r="K25" s="14">
        <f>+'[1]EJECUCION MENSUAL CONSOLIDA'!$L$66</f>
        <v>131009.5</v>
      </c>
      <c r="L25" s="14">
        <v>182751.2</v>
      </c>
      <c r="M25" s="12">
        <v>0</v>
      </c>
      <c r="N25" s="12">
        <v>0</v>
      </c>
      <c r="O25" s="12">
        <v>0</v>
      </c>
      <c r="P25" s="14">
        <f t="shared" si="3"/>
        <v>2212694.4900000002</v>
      </c>
    </row>
    <row r="26" spans="1:16" x14ac:dyDescent="0.25">
      <c r="A26" s="8" t="s">
        <v>36</v>
      </c>
      <c r="B26" s="11">
        <v>5725050</v>
      </c>
      <c r="C26" s="9">
        <v>10466243.48</v>
      </c>
      <c r="D26" s="10">
        <v>0</v>
      </c>
      <c r="E26" s="10">
        <v>0</v>
      </c>
      <c r="F26" s="10">
        <v>0</v>
      </c>
      <c r="G26" s="10">
        <v>0</v>
      </c>
      <c r="H26" s="10">
        <v>488310.06</v>
      </c>
      <c r="I26" s="10">
        <v>649500</v>
      </c>
      <c r="J26" s="14">
        <v>215157.41999999998</v>
      </c>
      <c r="K26" s="14">
        <f>+'[1]EJECUCION MENSUAL CONSOLIDA'!$L$75</f>
        <v>626541.65</v>
      </c>
      <c r="L26" s="14">
        <v>138374.97</v>
      </c>
      <c r="M26" s="12">
        <v>0</v>
      </c>
      <c r="N26" s="12">
        <v>0</v>
      </c>
      <c r="O26" s="12">
        <v>0</v>
      </c>
      <c r="P26" s="14">
        <f t="shared" si="3"/>
        <v>2117884.1</v>
      </c>
    </row>
    <row r="27" spans="1:16" x14ac:dyDescent="0.25">
      <c r="A27" s="8" t="s">
        <v>37</v>
      </c>
      <c r="B27" s="11">
        <v>8087550</v>
      </c>
      <c r="C27" s="9">
        <v>38000</v>
      </c>
      <c r="D27" s="10">
        <v>0</v>
      </c>
      <c r="E27" s="10">
        <v>542722.31999999995</v>
      </c>
      <c r="F27" s="10">
        <v>1386900.07</v>
      </c>
      <c r="G27" s="10">
        <v>44267.7</v>
      </c>
      <c r="H27" s="10">
        <v>1010499.49</v>
      </c>
      <c r="I27" s="10">
        <v>1052552.92</v>
      </c>
      <c r="J27" s="14">
        <v>46426.28</v>
      </c>
      <c r="K27" s="14">
        <f>+'[1]EJECUCION MENSUAL CONSOLIDA'!$L$96</f>
        <v>1149786.52</v>
      </c>
      <c r="L27" s="14">
        <v>29618</v>
      </c>
      <c r="M27" s="12">
        <v>0</v>
      </c>
      <c r="N27" s="12">
        <v>0</v>
      </c>
      <c r="O27" s="12">
        <v>0</v>
      </c>
      <c r="P27" s="14">
        <f t="shared" si="3"/>
        <v>5262773.3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2288300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707601.45</v>
      </c>
      <c r="H28" s="7">
        <f t="shared" si="4"/>
        <v>1917343.1300000001</v>
      </c>
      <c r="I28" s="7">
        <f t="shared" si="4"/>
        <v>1134960.3499999999</v>
      </c>
      <c r="J28" s="7">
        <f t="shared" si="4"/>
        <v>1571759.2400000002</v>
      </c>
      <c r="K28" s="7">
        <f t="shared" si="4"/>
        <v>2204168.6500000004</v>
      </c>
      <c r="L28" s="7">
        <f t="shared" si="4"/>
        <v>596907.6399999999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8689379.6400000006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18639</v>
      </c>
      <c r="F29" s="10">
        <v>74017.27</v>
      </c>
      <c r="G29" s="10">
        <v>31206</v>
      </c>
      <c r="H29" s="10">
        <v>15960</v>
      </c>
      <c r="I29" s="10">
        <v>169087.65</v>
      </c>
      <c r="J29" s="10">
        <v>230049.98</v>
      </c>
      <c r="K29" s="10">
        <f>+'[1]EJECUCION MENSUAL CONSOLIDA'!$L$101</f>
        <v>114450.38</v>
      </c>
      <c r="L29" s="10">
        <v>46116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699526.28</v>
      </c>
    </row>
    <row r="30" spans="1:16" x14ac:dyDescent="0.25">
      <c r="A30" s="8" t="s">
        <v>40</v>
      </c>
      <c r="B30" s="11">
        <v>128800</v>
      </c>
      <c r="C30" s="16">
        <v>235000</v>
      </c>
      <c r="D30" s="10">
        <v>0</v>
      </c>
      <c r="E30" s="10">
        <v>0</v>
      </c>
      <c r="F30" s="10">
        <v>3228.48</v>
      </c>
      <c r="G30" s="10">
        <v>0</v>
      </c>
      <c r="H30" s="10">
        <v>37170.050000000003</v>
      </c>
      <c r="I30" s="10">
        <v>170913.32</v>
      </c>
      <c r="J30" s="14">
        <v>53686.7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264998.55</v>
      </c>
    </row>
    <row r="31" spans="1:16" x14ac:dyDescent="0.25">
      <c r="A31" s="8" t="s">
        <v>41</v>
      </c>
      <c r="B31" s="11">
        <v>3108800</v>
      </c>
      <c r="C31" s="16">
        <v>20700</v>
      </c>
      <c r="D31" s="10">
        <v>0</v>
      </c>
      <c r="E31" s="10">
        <v>0</v>
      </c>
      <c r="F31" s="10">
        <v>253476.25</v>
      </c>
      <c r="G31" s="10">
        <v>337124.37</v>
      </c>
      <c r="H31" s="10">
        <v>12862</v>
      </c>
      <c r="I31" s="10">
        <v>-116418.8</v>
      </c>
      <c r="J31" s="14">
        <v>624532.59</v>
      </c>
      <c r="K31" s="14">
        <f>+'[1]EJECUCION MENSUAL CONSOLIDA'!$L$109</f>
        <v>26201.200000000001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1137777.6099999999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8000</v>
      </c>
      <c r="J32" s="14">
        <v>2052.6</v>
      </c>
      <c r="K32" s="14">
        <v>0</v>
      </c>
      <c r="L32" s="14">
        <v>72826.039999999994</v>
      </c>
      <c r="M32" s="12">
        <v>0</v>
      </c>
      <c r="N32" s="12">
        <v>0</v>
      </c>
      <c r="O32" s="12">
        <v>0</v>
      </c>
      <c r="P32" s="14">
        <f t="shared" si="5"/>
        <v>91587.04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232652.97</v>
      </c>
      <c r="I33" s="10">
        <v>0</v>
      </c>
      <c r="J33" s="10">
        <v>834.14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233487.11000000002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36255.050000000003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36255.050000000003</v>
      </c>
    </row>
    <row r="35" spans="1:16" x14ac:dyDescent="0.25">
      <c r="A35" s="8" t="s">
        <v>45</v>
      </c>
      <c r="B35" s="11">
        <v>3575816</v>
      </c>
      <c r="C35" s="16">
        <v>3000000</v>
      </c>
      <c r="D35" s="10">
        <v>0</v>
      </c>
      <c r="E35" s="10">
        <v>0</v>
      </c>
      <c r="F35" s="10">
        <v>0</v>
      </c>
      <c r="G35" s="10">
        <v>22160</v>
      </c>
      <c r="H35" s="10">
        <v>1500000</v>
      </c>
      <c r="I35" s="10">
        <v>0</v>
      </c>
      <c r="J35" s="14">
        <v>67363.08</v>
      </c>
      <c r="K35" s="14">
        <f>+'[1]EJECUCION MENSUAL CONSOLIDA'!$L$132</f>
        <v>1500000</v>
      </c>
      <c r="L35" s="10">
        <v>26592</v>
      </c>
      <c r="M35" s="12">
        <v>0</v>
      </c>
      <c r="N35" s="12">
        <v>0</v>
      </c>
      <c r="O35" s="12">
        <v>0</v>
      </c>
      <c r="P35" s="14">
        <f t="shared" si="5"/>
        <v>3116115.08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-967400</v>
      </c>
      <c r="D37" s="10">
        <v>0</v>
      </c>
      <c r="E37" s="10">
        <v>12684</v>
      </c>
      <c r="F37" s="10">
        <v>185885.78</v>
      </c>
      <c r="G37" s="10">
        <v>317111.08</v>
      </c>
      <c r="H37" s="10">
        <v>118698.11</v>
      </c>
      <c r="I37" s="10">
        <v>903378.17999999993</v>
      </c>
      <c r="J37" s="14">
        <v>556985.10000000009</v>
      </c>
      <c r="K37" s="14">
        <f>+'[1]EJECUCION MENSUAL CONSOLIDA'!$L$141</f>
        <v>563517.07000000007</v>
      </c>
      <c r="L37" s="14">
        <v>451373.6</v>
      </c>
      <c r="M37" s="12">
        <v>0</v>
      </c>
      <c r="N37" s="12">
        <v>0</v>
      </c>
      <c r="O37" s="12">
        <v>0</v>
      </c>
      <c r="P37" s="14">
        <f t="shared" si="5"/>
        <v>3109632.9200000004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17721778</v>
      </c>
      <c r="C54" s="7">
        <f t="shared" si="10"/>
        <v>6884768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437691.22</v>
      </c>
      <c r="H54" s="7">
        <f t="shared" si="10"/>
        <v>580040.80000000005</v>
      </c>
      <c r="I54" s="7">
        <f t="shared" si="10"/>
        <v>645525.16</v>
      </c>
      <c r="J54" s="7">
        <f t="shared" si="10"/>
        <v>142967.99</v>
      </c>
      <c r="K54" s="7">
        <f t="shared" si="10"/>
        <v>2814938.8099999996</v>
      </c>
      <c r="L54" s="7">
        <f t="shared" si="10"/>
        <v>86106.959999999992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5651647.96</v>
      </c>
    </row>
    <row r="55" spans="1:16" x14ac:dyDescent="0.25">
      <c r="A55" s="8" t="s">
        <v>65</v>
      </c>
      <c r="B55" s="11">
        <v>10123648</v>
      </c>
      <c r="C55" s="17">
        <v>6354768</v>
      </c>
      <c r="D55" s="10">
        <v>0</v>
      </c>
      <c r="E55" s="10">
        <v>14036.1</v>
      </c>
      <c r="F55" s="10">
        <v>930340.92</v>
      </c>
      <c r="G55" s="10">
        <v>335407.75</v>
      </c>
      <c r="H55" s="10">
        <v>564700.80000000005</v>
      </c>
      <c r="I55" s="10">
        <v>632479.87</v>
      </c>
      <c r="J55" s="10">
        <v>142967.99</v>
      </c>
      <c r="K55" s="10">
        <f>+'[1]EJECUCION MENSUAL CONSOLIDA'!$L$161</f>
        <v>2814938.8099999996</v>
      </c>
      <c r="L55" s="10">
        <v>34186.959999999999</v>
      </c>
      <c r="M55" s="10">
        <v>0</v>
      </c>
      <c r="N55" s="10">
        <v>0</v>
      </c>
      <c r="O55" s="10">
        <v>0</v>
      </c>
      <c r="P55" s="10">
        <f t="shared" si="9"/>
        <v>5469059.1999999993</v>
      </c>
    </row>
    <row r="56" spans="1:16" x14ac:dyDescent="0.25">
      <c r="A56" s="8" t="s">
        <v>66</v>
      </c>
      <c r="B56" s="11">
        <v>193500</v>
      </c>
      <c r="C56" s="17">
        <v>530000</v>
      </c>
      <c r="D56" s="10">
        <v>0</v>
      </c>
      <c r="E56" s="10">
        <v>0</v>
      </c>
      <c r="F56" s="10">
        <v>0</v>
      </c>
      <c r="G56" s="10">
        <v>27389.99</v>
      </c>
      <c r="H56" s="10">
        <v>15340</v>
      </c>
      <c r="I56" s="10">
        <v>13045.29</v>
      </c>
      <c r="J56" s="10">
        <v>0</v>
      </c>
      <c r="K56" s="10">
        <f>+'[1]EJECUCION MENSUAL CONSOLIDA'!$L$169</f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55775.280000000006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74893.48</v>
      </c>
      <c r="H59" s="10">
        <v>0</v>
      </c>
      <c r="I59" s="10">
        <v>0</v>
      </c>
      <c r="J59" s="10">
        <v>0</v>
      </c>
      <c r="K59" s="10">
        <v>0</v>
      </c>
      <c r="L59" s="10">
        <v>51920</v>
      </c>
      <c r="M59" s="10">
        <v>0</v>
      </c>
      <c r="N59" s="10">
        <v>0</v>
      </c>
      <c r="O59" s="10">
        <v>0</v>
      </c>
      <c r="P59" s="10">
        <f t="shared" si="9"/>
        <v>126813.48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25625890.649999999</v>
      </c>
      <c r="D85" s="20">
        <f t="shared" si="18"/>
        <v>24207221.669999998</v>
      </c>
      <c r="E85" s="20">
        <f t="shared" si="18"/>
        <v>28871642.830000002</v>
      </c>
      <c r="F85" s="20">
        <f t="shared" si="18"/>
        <v>35710885.840000004</v>
      </c>
      <c r="G85" s="20">
        <f t="shared" si="18"/>
        <v>27230839.729999997</v>
      </c>
      <c r="H85" s="20">
        <f t="shared" si="18"/>
        <v>49694937.230000004</v>
      </c>
      <c r="I85" s="20">
        <f t="shared" si="18"/>
        <v>31302524.199999999</v>
      </c>
      <c r="J85" s="20">
        <f t="shared" si="18"/>
        <v>29219530.309999999</v>
      </c>
      <c r="K85" s="20">
        <f t="shared" si="18"/>
        <v>33686123.630000003</v>
      </c>
      <c r="L85" s="20">
        <f t="shared" si="18"/>
        <v>29212296.800000001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289136002.23999995</v>
      </c>
      <c r="Q85" s="11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3" t="s">
        <v>104</v>
      </c>
      <c r="B92" s="43"/>
      <c r="N92" s="44" t="s">
        <v>96</v>
      </c>
      <c r="O92" s="44"/>
      <c r="P92" s="44"/>
    </row>
    <row r="93" spans="1:18" ht="15.75" x14ac:dyDescent="0.25">
      <c r="A93" s="45" t="s">
        <v>97</v>
      </c>
      <c r="B93" s="45"/>
      <c r="N93" s="46" t="s">
        <v>98</v>
      </c>
      <c r="O93" s="46"/>
      <c r="P93" s="46"/>
    </row>
    <row r="94" spans="1:18" ht="27.75" customHeight="1" x14ac:dyDescent="0.25">
      <c r="A94" s="45" t="s">
        <v>99</v>
      </c>
      <c r="B94" s="45"/>
      <c r="N94" s="47" t="s">
        <v>100</v>
      </c>
      <c r="O94" s="47"/>
      <c r="P94" s="47"/>
    </row>
    <row r="95" spans="1:18" ht="15.75" x14ac:dyDescent="0.25">
      <c r="A95" s="41" t="s">
        <v>101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</row>
    <row r="96" spans="1:18" ht="15.75" x14ac:dyDescent="0.25">
      <c r="A96" s="42" t="s">
        <v>102</v>
      </c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</row>
    <row r="97" spans="1:16" ht="15.75" x14ac:dyDescent="0.25">
      <c r="A97" s="42" t="s">
        <v>103</v>
      </c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</row>
    <row r="101" spans="1:16" ht="32.25" customHeight="1" x14ac:dyDescent="0.25"/>
  </sheetData>
  <protectedRanges>
    <protectedRange sqref="A95 D95" name="Rango1_1_1_1_2_1"/>
  </protectedRanges>
  <mergeCells count="18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scale="4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2022-10-04T14:51:54Z</cp:lastPrinted>
  <dcterms:created xsi:type="dcterms:W3CDTF">2021-12-08T16:11:17Z</dcterms:created>
  <dcterms:modified xsi:type="dcterms:W3CDTF">2022-10-04T14:51:59Z</dcterms:modified>
</cp:coreProperties>
</file>