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CONTABILIDAD\General\Referencias 2022\ARCHIVO PAGINA WEB OPTI 2022\10 OPTI OCTUBRE 2022\"/>
    </mc:Choice>
  </mc:AlternateContent>
  <bookViews>
    <workbookView xWindow="0" yWindow="0" windowWidth="21600" windowHeight="9480"/>
  </bookViews>
  <sheets>
    <sheet name="P3 Ejecucion " sheetId="1" r:id="rId1"/>
  </sheets>
  <definedNames>
    <definedName name="_xlnm.Print_Area" localSheetId="0">'P3 Ejecucion '!$A$1:$N$89</definedName>
    <definedName name="_xlnm.Print_Titles" localSheetId="0">'P3 Ejecucion 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L73" i="1" l="1"/>
  <c r="L72" i="1" s="1"/>
  <c r="M73" i="1"/>
  <c r="M72" i="1" s="1"/>
  <c r="C73" i="1"/>
  <c r="D73" i="1"/>
  <c r="E73" i="1"/>
  <c r="F73" i="1"/>
  <c r="G73" i="1"/>
  <c r="H73" i="1"/>
  <c r="I73" i="1"/>
  <c r="J73" i="1"/>
  <c r="K73" i="1"/>
  <c r="D68" i="1"/>
  <c r="E68" i="1"/>
  <c r="F68" i="1"/>
  <c r="G68" i="1"/>
  <c r="H68" i="1"/>
  <c r="I68" i="1"/>
  <c r="J68" i="1"/>
  <c r="K68" i="1"/>
  <c r="L68" i="1"/>
  <c r="M68" i="1"/>
  <c r="D65" i="1"/>
  <c r="E65" i="1"/>
  <c r="F65" i="1"/>
  <c r="G65" i="1"/>
  <c r="H65" i="1"/>
  <c r="I65" i="1"/>
  <c r="J65" i="1"/>
  <c r="K65" i="1"/>
  <c r="L65" i="1"/>
  <c r="M65" i="1"/>
  <c r="D60" i="1"/>
  <c r="E60" i="1"/>
  <c r="F60" i="1"/>
  <c r="G60" i="1"/>
  <c r="H60" i="1"/>
  <c r="I60" i="1"/>
  <c r="J60" i="1"/>
  <c r="K60" i="1"/>
  <c r="L60" i="1"/>
  <c r="M60" i="1"/>
  <c r="D50" i="1"/>
  <c r="E50" i="1"/>
  <c r="F50" i="1"/>
  <c r="G50" i="1"/>
  <c r="H50" i="1"/>
  <c r="I50" i="1"/>
  <c r="J50" i="1"/>
  <c r="K50" i="1"/>
  <c r="L50" i="1"/>
  <c r="M50" i="1"/>
  <c r="D43" i="1"/>
  <c r="E43" i="1"/>
  <c r="F43" i="1"/>
  <c r="G43" i="1"/>
  <c r="H43" i="1"/>
  <c r="I43" i="1"/>
  <c r="J43" i="1"/>
  <c r="K43" i="1"/>
  <c r="L43" i="1"/>
  <c r="M43" i="1"/>
  <c r="D34" i="1"/>
  <c r="E34" i="1"/>
  <c r="F34" i="1"/>
  <c r="G34" i="1"/>
  <c r="H34" i="1"/>
  <c r="I34" i="1"/>
  <c r="J34" i="1"/>
  <c r="K34" i="1"/>
  <c r="L34" i="1"/>
  <c r="M34" i="1"/>
  <c r="C24" i="1"/>
  <c r="D24" i="1"/>
  <c r="E24" i="1"/>
  <c r="F24" i="1"/>
  <c r="G24" i="1"/>
  <c r="H24" i="1"/>
  <c r="I24" i="1"/>
  <c r="J24" i="1"/>
  <c r="K24" i="1"/>
  <c r="L24" i="1"/>
  <c r="M24" i="1"/>
  <c r="M14" i="1"/>
  <c r="C8" i="1"/>
  <c r="D8" i="1"/>
  <c r="E8" i="1"/>
  <c r="F8" i="1"/>
  <c r="G8" i="1"/>
  <c r="H8" i="1"/>
  <c r="I8" i="1"/>
  <c r="K8" i="1"/>
  <c r="L8" i="1"/>
  <c r="M8" i="1"/>
  <c r="N80" i="1" l="1"/>
  <c r="K79" i="1"/>
  <c r="J79" i="1"/>
  <c r="I79" i="1"/>
  <c r="H79" i="1"/>
  <c r="G79" i="1"/>
  <c r="F79" i="1"/>
  <c r="E79" i="1"/>
  <c r="D79" i="1"/>
  <c r="C79" i="1"/>
  <c r="B79" i="1"/>
  <c r="N78" i="1"/>
  <c r="N77" i="1"/>
  <c r="K76" i="1"/>
  <c r="K72" i="1" s="1"/>
  <c r="J76" i="1"/>
  <c r="J72" i="1" s="1"/>
  <c r="I76" i="1"/>
  <c r="I72" i="1" s="1"/>
  <c r="H76" i="1"/>
  <c r="H72" i="1" s="1"/>
  <c r="G76" i="1"/>
  <c r="G72" i="1" s="1"/>
  <c r="F76" i="1"/>
  <c r="F72" i="1" s="1"/>
  <c r="E76" i="1"/>
  <c r="E72" i="1" s="1"/>
  <c r="D76" i="1"/>
  <c r="D72" i="1" s="1"/>
  <c r="C76" i="1"/>
  <c r="B76" i="1"/>
  <c r="N75" i="1"/>
  <c r="N74" i="1"/>
  <c r="N73" i="1" s="1"/>
  <c r="C72" i="1"/>
  <c r="B73" i="1"/>
  <c r="N71" i="1"/>
  <c r="N70" i="1"/>
  <c r="N69" i="1"/>
  <c r="C68" i="1"/>
  <c r="B68" i="1"/>
  <c r="N67" i="1"/>
  <c r="N66" i="1"/>
  <c r="C65" i="1"/>
  <c r="B65" i="1"/>
  <c r="N64" i="1"/>
  <c r="N63" i="1"/>
  <c r="N62" i="1"/>
  <c r="N61" i="1"/>
  <c r="C60" i="1"/>
  <c r="B60" i="1"/>
  <c r="N59" i="1"/>
  <c r="N58" i="1"/>
  <c r="N57" i="1"/>
  <c r="N56" i="1"/>
  <c r="N55" i="1"/>
  <c r="N54" i="1"/>
  <c r="N53" i="1"/>
  <c r="N52" i="1"/>
  <c r="N51" i="1"/>
  <c r="C50" i="1"/>
  <c r="B50" i="1"/>
  <c r="N49" i="1"/>
  <c r="N48" i="1"/>
  <c r="N47" i="1"/>
  <c r="N46" i="1"/>
  <c r="N45" i="1"/>
  <c r="N44" i="1"/>
  <c r="C43" i="1"/>
  <c r="B43" i="1"/>
  <c r="N42" i="1"/>
  <c r="N41" i="1"/>
  <c r="N40" i="1"/>
  <c r="N39" i="1"/>
  <c r="N38" i="1"/>
  <c r="N37" i="1"/>
  <c r="N36" i="1"/>
  <c r="N35" i="1"/>
  <c r="C34" i="1"/>
  <c r="B34" i="1"/>
  <c r="N33" i="1"/>
  <c r="N32" i="1"/>
  <c r="N31" i="1"/>
  <c r="N30" i="1"/>
  <c r="N29" i="1"/>
  <c r="N28" i="1"/>
  <c r="N27" i="1"/>
  <c r="N26" i="1"/>
  <c r="N25" i="1"/>
  <c r="B24" i="1"/>
  <c r="N23" i="1"/>
  <c r="N22" i="1"/>
  <c r="N21" i="1"/>
  <c r="N20" i="1"/>
  <c r="N19" i="1"/>
  <c r="N18" i="1"/>
  <c r="N17" i="1"/>
  <c r="N16" i="1"/>
  <c r="N15" i="1"/>
  <c r="L14" i="1"/>
  <c r="K14" i="1"/>
  <c r="J14" i="1"/>
  <c r="J7" i="1" s="1"/>
  <c r="I14" i="1"/>
  <c r="H14" i="1"/>
  <c r="G14" i="1"/>
  <c r="F14" i="1"/>
  <c r="E14" i="1"/>
  <c r="D14" i="1"/>
  <c r="D7" i="1" s="1"/>
  <c r="C14" i="1"/>
  <c r="B14" i="1"/>
  <c r="N13" i="1"/>
  <c r="N12" i="1"/>
  <c r="N11" i="1"/>
  <c r="N10" i="1"/>
  <c r="N9" i="1"/>
  <c r="B8" i="1"/>
  <c r="N34" i="1" l="1"/>
  <c r="N60" i="1"/>
  <c r="C7" i="1"/>
  <c r="C81" i="1" s="1"/>
  <c r="H7" i="1"/>
  <c r="H81" i="1" s="1"/>
  <c r="I7" i="1"/>
  <c r="I81" i="1" s="1"/>
  <c r="N68" i="1"/>
  <c r="G7" i="1"/>
  <c r="G81" i="1" s="1"/>
  <c r="N50" i="1"/>
  <c r="N43" i="1"/>
  <c r="N24" i="1"/>
  <c r="E7" i="1"/>
  <c r="E81" i="1" s="1"/>
  <c r="K7" i="1"/>
  <c r="K81" i="1" s="1"/>
  <c r="F7" i="1"/>
  <c r="F81" i="1" s="1"/>
  <c r="L7" i="1"/>
  <c r="L81" i="1" s="1"/>
  <c r="M7" i="1"/>
  <c r="M81" i="1" s="1"/>
  <c r="N8" i="1"/>
  <c r="N65" i="1"/>
  <c r="N72" i="1"/>
  <c r="B7" i="1"/>
  <c r="B72" i="1"/>
  <c r="J81" i="1"/>
  <c r="N14" i="1"/>
  <c r="D81" i="1"/>
  <c r="N7" i="1" l="1"/>
  <c r="N81" i="1" s="1"/>
  <c r="B81" i="1"/>
</calcChain>
</file>

<file path=xl/sharedStrings.xml><?xml version="1.0" encoding="utf-8"?>
<sst xmlns="http://schemas.openxmlformats.org/spreadsheetml/2006/main" count="102" uniqueCount="102">
  <si>
    <t>Ministerio de Hacienda</t>
  </si>
  <si>
    <t>Dirección General de Contabilidad Gubernamental</t>
  </si>
  <si>
    <t xml:space="preserve">Ejecución de Gasto y Aplicaciones financieras </t>
  </si>
  <si>
    <t>En RD$</t>
  </si>
  <si>
    <t>DETALLE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</si>
  <si>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</si>
  <si>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</si>
  <si>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</si>
  <si>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</si>
  <si>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</si>
  <si>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</si>
  <si>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</si>
  <si>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</si>
  <si>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</si>
  <si>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</si>
  <si>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</si>
  <si>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</si>
  <si>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</si>
  <si>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</si>
  <si>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</si>
  <si>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</si>
  <si>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</si>
  <si>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</si>
  <si>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</si>
  <si>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</si>
  <si>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</si>
  <si>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</si>
  <si>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</si>
  <si>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</si>
  <si>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</si>
  <si>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</si>
  <si>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</si>
  <si>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</si>
  <si>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</si>
  <si>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</si>
  <si>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</si>
  <si>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</si>
  <si>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</si>
  <si>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</si>
  <si>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</si>
  <si>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</si>
  <si>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</si>
  <si>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</si>
  <si>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</si>
  <si>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</si>
  <si>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</si>
  <si>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</si>
  <si>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</si>
  <si>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</si>
  <si>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</si>
  <si>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</si>
  <si>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</si>
  <si>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</si>
  <si>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</si>
  <si>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</si>
  <si>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</si>
  <si>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</si>
  <si>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</si>
  <si>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</si>
  <si>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</si>
  <si>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</si>
  <si>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</si>
  <si>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</si>
  <si>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</si>
  <si>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</si>
  <si>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</si>
  <si>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</si>
  <si>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</si>
  <si>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</si>
  <si>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</si>
  <si>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</si>
  <si>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</si>
  <si>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</si>
  <si>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</si>
  <si>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</si>
  <si>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</si>
  <si>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</si>
  <si>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</si>
  <si>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</si>
  <si>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</si>
  <si>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</si>
  <si>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</si>
  <si>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</si>
  <si>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</si>
  <si>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</si>
  <si>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</si>
  <si>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</si>
  <si>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</si>
  <si>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</si>
  <si>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</si>
  <si>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</si>
  <si>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</si>
  <si>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</si>
  <si>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 xml:space="preserve">       Luis Dario Terrero Méndez </t>
  </si>
  <si>
    <t xml:space="preserve">  Autorizado por</t>
  </si>
  <si>
    <t xml:space="preserve">   Dionicio Félix Castro</t>
  </si>
  <si>
    <t>Encargado del Departamento Adm. y Financ.</t>
  </si>
  <si>
    <t xml:space="preserve"> Revisado por</t>
  </si>
  <si>
    <t>Encargado División Financiera</t>
  </si>
  <si>
    <t>Ana Cecilia Mora De La Cruz</t>
  </si>
  <si>
    <t xml:space="preserve">Preparado por </t>
  </si>
  <si>
    <t>Analista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</si>
</sst>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name val="Times New Roman"/>
      <family val="1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4" fillId="0" borderId="0" xfId="0" applyFont="1" applyFill="1" applyAlignment="1"/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4" fontId="3" fillId="0" borderId="0" xfId="0" applyNumberFormat="1" applyFont="1" applyBorder="1"/>
    <xf numFmtId="0" fontId="0" fillId="0" borderId="0" xfId="0" applyBorder="1"/>
    <xf numFmtId="0" fontId="3" fillId="0" borderId="0" xfId="0" applyFont="1" applyAlignment="1">
      <alignment horizontal="left" indent="1"/>
    </xf>
    <xf numFmtId="4" fontId="3" fillId="0" borderId="0" xfId="0" applyNumberFormat="1" applyFont="1"/>
    <xf numFmtId="39" fontId="3" fillId="0" borderId="0" xfId="0" applyNumberFormat="1" applyFont="1"/>
    <xf numFmtId="4" fontId="3" fillId="0" borderId="0" xfId="1" applyNumberFormat="1" applyFont="1"/>
    <xf numFmtId="0" fontId="0" fillId="0" borderId="0" xfId="0" applyAlignment="1">
      <alignment horizontal="left" indent="2"/>
    </xf>
    <xf numFmtId="4" fontId="8" fillId="0" borderId="0" xfId="1" applyNumberFormat="1" applyFont="1" applyAlignment="1">
      <alignment wrapText="1"/>
    </xf>
    <xf numFmtId="4" fontId="0" fillId="0" borderId="0" xfId="0" applyNumberFormat="1"/>
    <xf numFmtId="43" fontId="0" fillId="0" borderId="0" xfId="1" applyFont="1"/>
    <xf numFmtId="4" fontId="0" fillId="0" borderId="0" xfId="1" applyNumberFormat="1" applyFont="1"/>
    <xf numFmtId="0" fontId="0" fillId="0" borderId="4" xfId="0" applyBorder="1"/>
    <xf numFmtId="4" fontId="8" fillId="0" borderId="0" xfId="1" applyNumberFormat="1" applyFont="1" applyFill="1" applyAlignment="1">
      <alignment wrapText="1"/>
    </xf>
    <xf numFmtId="43" fontId="3" fillId="0" borderId="0" xfId="1" applyFont="1"/>
    <xf numFmtId="39" fontId="8" fillId="0" borderId="0" xfId="1" applyNumberFormat="1" applyFont="1" applyAlignment="1">
      <alignment wrapText="1"/>
    </xf>
    <xf numFmtId="39" fontId="9" fillId="0" borderId="0" xfId="1" applyNumberFormat="1" applyFont="1" applyAlignment="1">
      <alignment wrapText="1"/>
    </xf>
    <xf numFmtId="4" fontId="10" fillId="0" borderId="0" xfId="0" applyNumberFormat="1" applyFont="1" applyFill="1" applyBorder="1" applyAlignment="1">
      <alignment wrapText="1"/>
    </xf>
    <xf numFmtId="4" fontId="1" fillId="0" borderId="0" xfId="1" applyNumberFormat="1" applyFont="1"/>
    <xf numFmtId="0" fontId="2" fillId="2" borderId="5" xfId="0" applyFont="1" applyFill="1" applyBorder="1" applyAlignment="1">
      <alignment vertical="center"/>
    </xf>
    <xf numFmtId="4" fontId="2" fillId="2" borderId="5" xfId="0" applyNumberFormat="1" applyFont="1" applyFill="1" applyBorder="1"/>
    <xf numFmtId="0" fontId="12" fillId="0" borderId="0" xfId="0" applyFont="1" applyAlignment="1"/>
    <xf numFmtId="0" fontId="14" fillId="0" borderId="0" xfId="0" applyFont="1" applyAlignment="1"/>
    <xf numFmtId="0" fontId="14" fillId="0" borderId="0" xfId="0" applyFont="1" applyAlignment="1">
      <alignment vertical="center" wrapText="1"/>
    </xf>
    <xf numFmtId="0" fontId="13" fillId="0" borderId="0" xfId="0" applyFont="1" applyFill="1" applyBorder="1" applyAlignment="1">
      <alignment horizontal="left" vertical="top"/>
    </xf>
    <xf numFmtId="0" fontId="14" fillId="0" borderId="0" xfId="0" applyFont="1" applyAlignment="1">
      <alignment horizontal="center" vertical="center" wrapText="1"/>
    </xf>
    <xf numFmtId="0" fontId="13" fillId="0" borderId="0" xfId="0" applyFont="1" applyFill="1" applyAlignment="1"/>
    <xf numFmtId="0" fontId="11" fillId="0" borderId="0" xfId="0" applyFont="1" applyFill="1" applyAlignment="1">
      <alignment horizontal="center"/>
    </xf>
    <xf numFmtId="43" fontId="0" fillId="0" borderId="0" xfId="1" applyFont="1" applyBorder="1"/>
    <xf numFmtId="43" fontId="15" fillId="0" borderId="0" xfId="1" applyFont="1"/>
    <xf numFmtId="43" fontId="0" fillId="0" borderId="0" xfId="0" applyNumberFormat="1"/>
    <xf numFmtId="43" fontId="16" fillId="0" borderId="0" xfId="1" applyFont="1"/>
    <xf numFmtId="0" fontId="2" fillId="0" borderId="0" xfId="0" applyFont="1" applyFill="1" applyBorder="1" applyAlignment="1">
      <alignment vertical="center"/>
    </xf>
    <xf numFmtId="4" fontId="2" fillId="0" borderId="0" xfId="0" applyNumberFormat="1" applyFont="1" applyFill="1" applyBorder="1"/>
    <xf numFmtId="0" fontId="0" fillId="0" borderId="0" xfId="0" applyFill="1"/>
    <xf numFmtId="4" fontId="0" fillId="0" borderId="0" xfId="0" applyNumberFormat="1" applyFill="1"/>
    <xf numFmtId="0" fontId="11" fillId="0" borderId="0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11" fillId="0" borderId="0" xfId="0" applyFont="1" applyFill="1" applyAlignment="1">
      <alignment horizontal="center"/>
    </xf>
    <xf numFmtId="0" fontId="13" fillId="0" borderId="0" xfId="0" applyFont="1" applyFill="1" applyBorder="1" applyAlignment="1">
      <alignment horizontal="center"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13" fillId="0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21896</xdr:colOff>
      <xdr:row>0</xdr:row>
      <xdr:rowOff>1</xdr:rowOff>
    </xdr:from>
    <xdr:to>
      <xdr:col>0</xdr:col>
      <xdr:colOff>1926897</xdr:colOff>
      <xdr:row>4</xdr:row>
      <xdr:rowOff>98535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/>
        <a:srcRect l="16649" t="10235" r="68839" b="76764"/>
        <a:stretch/>
      </xdr:blipFill>
      <xdr:spPr bwMode="auto">
        <a:xfrm>
          <a:off x="21896" y="1"/>
          <a:ext cx="1905001" cy="111672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973457</xdr:colOff>
      <xdr:row>0</xdr:row>
      <xdr:rowOff>0</xdr:rowOff>
    </xdr:from>
    <xdr:to>
      <xdr:col>13</xdr:col>
      <xdr:colOff>971254</xdr:colOff>
      <xdr:row>4</xdr:row>
      <xdr:rowOff>97736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7509" y="0"/>
          <a:ext cx="1716676" cy="111592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1"/>
  <sheetViews>
    <sheetView showGridLines="0" tabSelected="1" view="pageBreakPreview" topLeftCell="A28" zoomScale="60" zoomScaleNormal="87" workbookViewId="0">
      <selection activeCell="A3" sqref="A3:N3"/>
    </sheetView>
  </sheetViews>
  <sheetFormatPr baseColWidth="10" defaultColWidth="11.42578125" defaultRowHeight="15" x14ac:dyDescent="0.25"/>
  <cols>
    <col min="1" max="1" width="91" customWidth="1"/>
    <col min="2" max="2" width="14.85546875" customWidth="1"/>
    <col min="3" max="4" width="14.5703125" customWidth="1"/>
    <col min="5" max="5" width="15.42578125" customWidth="1"/>
    <col min="6" max="6" width="15.28515625" customWidth="1"/>
    <col min="7" max="10" width="14.140625" customWidth="1"/>
    <col min="11" max="11" width="14.140625" bestFit="1" customWidth="1"/>
    <col min="12" max="12" width="15.42578125" customWidth="1"/>
    <col min="13" max="13" width="10.28515625" bestFit="1" customWidth="1"/>
    <col min="14" max="14" width="15.28515625" customWidth="1"/>
    <col min="15" max="15" width="18.42578125" customWidth="1"/>
    <col min="16" max="17" width="15.42578125" bestFit="1" customWidth="1"/>
  </cols>
  <sheetData>
    <row r="1" spans="1:17" ht="28.5" customHeight="1" x14ac:dyDescent="0.35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1"/>
      <c r="P1" s="1"/>
    </row>
    <row r="2" spans="1:17" ht="21" customHeight="1" x14ac:dyDescent="0.25">
      <c r="A2" s="44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spans="1:17" ht="15.75" x14ac:dyDescent="0.25">
      <c r="A3" s="46">
        <v>2022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1:17" ht="15.75" customHeight="1" x14ac:dyDescent="0.25">
      <c r="A4" s="48" t="s">
        <v>2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</row>
    <row r="5" spans="1:17" ht="15.75" customHeight="1" x14ac:dyDescent="0.25">
      <c r="A5" s="49" t="s">
        <v>3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</row>
    <row r="6" spans="1:17" ht="23.25" customHeight="1" x14ac:dyDescent="0.25">
      <c r="A6" s="2" t="s">
        <v>4</v>
      </c>
      <c r="B6" s="3" t="s">
        <v>5</v>
      </c>
      <c r="C6" s="3" t="s">
        <v>6</v>
      </c>
      <c r="D6" s="3" t="s">
        <v>7</v>
      </c>
      <c r="E6" s="3" t="s">
        <v>8</v>
      </c>
      <c r="F6" s="4" t="s">
        <v>9</v>
      </c>
      <c r="G6" s="3" t="s">
        <v>10</v>
      </c>
      <c r="H6" s="4" t="s">
        <v>11</v>
      </c>
      <c r="I6" s="3" t="s">
        <v>12</v>
      </c>
      <c r="J6" s="3" t="s">
        <v>13</v>
      </c>
      <c r="K6" s="3" t="s">
        <v>14</v>
      </c>
      <c r="L6" s="3" t="s">
        <v>15</v>
      </c>
      <c r="M6" s="4" t="s">
        <v>16</v>
      </c>
      <c r="N6" s="3" t="s">
        <v>17</v>
      </c>
    </row>
    <row r="7" spans="1:17" s="7" customFormat="1" x14ac:dyDescent="0.25">
      <c r="A7" s="5" t="s">
        <v>18</v>
      </c>
      <c r="B7" s="6">
        <f>+B8+B14+B24+B34+B43+B50+B60+B65+B68</f>
        <v>24207221.669999998</v>
      </c>
      <c r="C7" s="6">
        <f t="shared" ref="C7:N7" si="0">+C8+C14+C24+C34+C43+C50+C60+C65+C68</f>
        <v>28844175.970000003</v>
      </c>
      <c r="D7" s="6">
        <f t="shared" si="0"/>
        <v>35431347.200000003</v>
      </c>
      <c r="E7" s="6">
        <f t="shared" si="0"/>
        <v>27395386.189999998</v>
      </c>
      <c r="F7" s="6">
        <f t="shared" si="0"/>
        <v>49694937.230000004</v>
      </c>
      <c r="G7" s="6">
        <f t="shared" si="0"/>
        <v>31444983.239999998</v>
      </c>
      <c r="H7" s="6">
        <f t="shared" si="0"/>
        <v>29219530.309999999</v>
      </c>
      <c r="I7" s="6">
        <f t="shared" si="0"/>
        <v>33379077.249999996</v>
      </c>
      <c r="J7" s="6">
        <f t="shared" si="0"/>
        <v>29169621.890000001</v>
      </c>
      <c r="K7" s="6">
        <f t="shared" si="0"/>
        <v>54734114.32</v>
      </c>
      <c r="L7" s="6">
        <f t="shared" si="0"/>
        <v>0</v>
      </c>
      <c r="M7" s="6">
        <f t="shared" si="0"/>
        <v>0</v>
      </c>
      <c r="N7" s="6">
        <f t="shared" si="0"/>
        <v>343520395.27000004</v>
      </c>
      <c r="O7" s="33"/>
      <c r="P7" s="33"/>
      <c r="Q7" s="33"/>
    </row>
    <row r="8" spans="1:17" x14ac:dyDescent="0.25">
      <c r="A8" s="8" t="s">
        <v>19</v>
      </c>
      <c r="B8" s="9">
        <f>+B9+B10+B11+B12+B13</f>
        <v>23855115.609999999</v>
      </c>
      <c r="C8" s="9">
        <f t="shared" ref="C8:N8" si="1">+C9+C10+C11+C12+C13</f>
        <v>25771718.66</v>
      </c>
      <c r="D8" s="9">
        <f t="shared" si="1"/>
        <v>30598009.150000002</v>
      </c>
      <c r="E8" s="9">
        <f t="shared" si="1"/>
        <v>25237957.119999997</v>
      </c>
      <c r="F8" s="9">
        <f t="shared" si="1"/>
        <v>44293206.850000001</v>
      </c>
      <c r="G8" s="9">
        <f t="shared" si="1"/>
        <v>26748790.27</v>
      </c>
      <c r="H8" s="9">
        <f t="shared" si="1"/>
        <v>25379313.09</v>
      </c>
      <c r="I8" s="9">
        <f t="shared" si="1"/>
        <v>25143058.789999999</v>
      </c>
      <c r="J8" s="9">
        <f t="shared" si="1"/>
        <v>27636469.25</v>
      </c>
      <c r="K8" s="9">
        <f t="shared" si="1"/>
        <v>51442506.049999997</v>
      </c>
      <c r="L8" s="9">
        <f t="shared" si="1"/>
        <v>0</v>
      </c>
      <c r="M8" s="9">
        <f t="shared" si="1"/>
        <v>0</v>
      </c>
      <c r="N8" s="9">
        <f t="shared" si="1"/>
        <v>306106144.84000003</v>
      </c>
      <c r="O8" s="19"/>
      <c r="P8" s="15"/>
      <c r="Q8" s="15"/>
    </row>
    <row r="9" spans="1:17" x14ac:dyDescent="0.25">
      <c r="A9" s="12" t="s">
        <v>20</v>
      </c>
      <c r="B9" s="13">
        <v>20607156.329999998</v>
      </c>
      <c r="C9" s="13">
        <v>22049223</v>
      </c>
      <c r="D9" s="13">
        <v>25966866.600000001</v>
      </c>
      <c r="E9" s="13">
        <v>21454456.329999998</v>
      </c>
      <c r="F9" s="13">
        <v>21798456.329999998</v>
      </c>
      <c r="G9" s="13">
        <v>22846687.809999999</v>
      </c>
      <c r="H9" s="13">
        <v>21529889.670000002</v>
      </c>
      <c r="I9" s="13">
        <v>21360525.879999999</v>
      </c>
      <c r="J9" s="13">
        <v>24210682.32</v>
      </c>
      <c r="K9" s="13">
        <v>21253623</v>
      </c>
      <c r="L9" s="13">
        <v>0</v>
      </c>
      <c r="M9" s="13">
        <v>0</v>
      </c>
      <c r="N9" s="16">
        <f t="shared" ref="N9:N71" si="2">+B9+C9+D9+E9+F9+G9+H9+I9+J9+K9+L9+M9</f>
        <v>223077567.26999998</v>
      </c>
      <c r="O9" s="15"/>
    </row>
    <row r="10" spans="1:17" x14ac:dyDescent="0.25">
      <c r="A10" s="12" t="s">
        <v>21</v>
      </c>
      <c r="B10" s="13">
        <v>152000</v>
      </c>
      <c r="C10" s="13">
        <v>410000</v>
      </c>
      <c r="D10" s="13">
        <v>1124000</v>
      </c>
      <c r="E10" s="13">
        <v>562000</v>
      </c>
      <c r="F10" s="13">
        <v>19243004.5</v>
      </c>
      <c r="G10" s="13">
        <v>683000</v>
      </c>
      <c r="H10" s="13">
        <v>616333.32999999996</v>
      </c>
      <c r="I10" s="13">
        <v>583000</v>
      </c>
      <c r="J10" s="13">
        <v>173000</v>
      </c>
      <c r="K10" s="13">
        <v>21120289.670000002</v>
      </c>
      <c r="L10" s="13">
        <v>0</v>
      </c>
      <c r="M10" s="13">
        <v>0</v>
      </c>
      <c r="N10" s="16">
        <f t="shared" si="2"/>
        <v>44666627.5</v>
      </c>
      <c r="O10" s="15"/>
    </row>
    <row r="11" spans="1:17" x14ac:dyDescent="0.25">
      <c r="A11" s="12" t="s">
        <v>22</v>
      </c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6">
        <f t="shared" si="2"/>
        <v>0</v>
      </c>
      <c r="O11" s="17"/>
    </row>
    <row r="12" spans="1:17" x14ac:dyDescent="0.25">
      <c r="A12" s="12" t="s">
        <v>23</v>
      </c>
      <c r="B12" s="13">
        <v>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5877250.6600000001</v>
      </c>
      <c r="L12" s="13">
        <v>0</v>
      </c>
      <c r="M12" s="13">
        <v>0</v>
      </c>
      <c r="N12" s="16">
        <f t="shared" si="2"/>
        <v>5877250.6600000001</v>
      </c>
    </row>
    <row r="13" spans="1:17" x14ac:dyDescent="0.25">
      <c r="A13" s="12" t="s">
        <v>24</v>
      </c>
      <c r="B13" s="13">
        <v>3095959.2800000003</v>
      </c>
      <c r="C13" s="13">
        <v>3312495.66</v>
      </c>
      <c r="D13" s="13">
        <v>3507142.5500000003</v>
      </c>
      <c r="E13" s="13">
        <v>3221500.7899999996</v>
      </c>
      <c r="F13" s="13">
        <v>3251746.02</v>
      </c>
      <c r="G13" s="13">
        <v>3219102.46</v>
      </c>
      <c r="H13" s="13">
        <v>3233090.09</v>
      </c>
      <c r="I13" s="13">
        <v>3199532.91</v>
      </c>
      <c r="J13" s="13">
        <v>3252786.9299999997</v>
      </c>
      <c r="K13" s="13">
        <v>3191342.72</v>
      </c>
      <c r="L13" s="13">
        <v>0</v>
      </c>
      <c r="M13" s="13">
        <v>0</v>
      </c>
      <c r="N13" s="16">
        <f t="shared" si="2"/>
        <v>32484699.409999996</v>
      </c>
      <c r="O13" s="15"/>
    </row>
    <row r="14" spans="1:17" x14ac:dyDescent="0.25">
      <c r="A14" s="8" t="s">
        <v>25</v>
      </c>
      <c r="B14" s="9">
        <f>+B15+B16+B17+B18+B19+B20+B21+B22+B23</f>
        <v>352106.06</v>
      </c>
      <c r="C14" s="9">
        <f t="shared" ref="C14:J14" si="3">+C15+C16+C17+C18+C19+C20+C21+C22+C23</f>
        <v>3027098.21</v>
      </c>
      <c r="D14" s="9">
        <f t="shared" si="3"/>
        <v>3377680.95</v>
      </c>
      <c r="E14" s="9">
        <f t="shared" si="3"/>
        <v>1154595.44</v>
      </c>
      <c r="F14" s="9">
        <f t="shared" si="3"/>
        <v>2904346.45</v>
      </c>
      <c r="G14" s="9">
        <f t="shared" si="3"/>
        <v>2773248.42</v>
      </c>
      <c r="H14" s="9">
        <f t="shared" si="3"/>
        <v>2125489.9899999998</v>
      </c>
      <c r="I14" s="9">
        <f t="shared" si="3"/>
        <v>3282411.38</v>
      </c>
      <c r="J14" s="9">
        <f t="shared" si="3"/>
        <v>850138.04</v>
      </c>
      <c r="K14" s="10">
        <f>+K15+K16+K17+K18+K19+K20+K21+K22+K23</f>
        <v>2349999.35</v>
      </c>
      <c r="L14" s="10">
        <f>+L15+L16+L17+L18+L19+L20+L21+L22+L23</f>
        <v>0</v>
      </c>
      <c r="M14" s="10">
        <f>+M15+M16+M17+M18+M19+M20+M21+M22+M23</f>
        <v>0</v>
      </c>
      <c r="N14" s="11">
        <f t="shared" si="2"/>
        <v>22197114.289999999</v>
      </c>
      <c r="O14" s="19"/>
      <c r="P14" s="15"/>
      <c r="Q14" s="15"/>
    </row>
    <row r="15" spans="1:17" x14ac:dyDescent="0.25">
      <c r="A15" s="12" t="s">
        <v>26</v>
      </c>
      <c r="B15" s="13">
        <v>308106.06</v>
      </c>
      <c r="C15" s="13">
        <v>927502.52</v>
      </c>
      <c r="D15" s="13">
        <v>649724.23</v>
      </c>
      <c r="E15" s="13">
        <v>642836.63</v>
      </c>
      <c r="F15" s="13">
        <v>647063.06000000006</v>
      </c>
      <c r="G15" s="13">
        <v>729250.28</v>
      </c>
      <c r="H15" s="13">
        <v>283135.08</v>
      </c>
      <c r="I15" s="13">
        <v>1203572.23</v>
      </c>
      <c r="J15" s="13">
        <v>303919.14</v>
      </c>
      <c r="K15" s="13">
        <v>1115005.97</v>
      </c>
      <c r="L15" s="13">
        <v>0</v>
      </c>
      <c r="M15" s="13">
        <v>0</v>
      </c>
      <c r="N15" s="16">
        <f t="shared" si="2"/>
        <v>6810115.1999999993</v>
      </c>
      <c r="O15" s="15"/>
      <c r="P15" s="15"/>
      <c r="Q15" s="15"/>
    </row>
    <row r="16" spans="1:17" x14ac:dyDescent="0.25">
      <c r="A16" s="12" t="s">
        <v>27</v>
      </c>
      <c r="B16" s="13">
        <v>0</v>
      </c>
      <c r="C16" s="13">
        <v>0</v>
      </c>
      <c r="D16" s="13">
        <v>0</v>
      </c>
      <c r="E16" s="13">
        <v>8224.6</v>
      </c>
      <c r="F16" s="13">
        <v>372094.12</v>
      </c>
      <c r="G16" s="13">
        <v>45887.839999999997</v>
      </c>
      <c r="H16" s="13">
        <v>102211.69</v>
      </c>
      <c r="I16" s="13">
        <v>108977.24</v>
      </c>
      <c r="J16" s="13">
        <v>157145.79999999999</v>
      </c>
      <c r="K16" s="13">
        <v>109502.35</v>
      </c>
      <c r="L16" s="13">
        <v>0</v>
      </c>
      <c r="M16" s="13">
        <v>0</v>
      </c>
      <c r="N16" s="16">
        <f t="shared" si="2"/>
        <v>904043.64</v>
      </c>
      <c r="O16" s="15"/>
      <c r="P16" s="15"/>
      <c r="Q16" s="15"/>
    </row>
    <row r="17" spans="1:17" x14ac:dyDescent="0.25">
      <c r="A17" s="12" t="s">
        <v>28</v>
      </c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126000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6">
        <f>+B17+C17+D17+E17+F17+G17+H17+I17+J17+K17+L17+M17</f>
        <v>126000</v>
      </c>
    </row>
    <row r="18" spans="1:17" x14ac:dyDescent="0.25">
      <c r="A18" s="12" t="s">
        <v>29</v>
      </c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1520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6">
        <f t="shared" si="2"/>
        <v>1520</v>
      </c>
    </row>
    <row r="19" spans="1:17" x14ac:dyDescent="0.25">
      <c r="A19" s="12" t="s">
        <v>30</v>
      </c>
      <c r="B19" s="13">
        <v>44000</v>
      </c>
      <c r="C19" s="13">
        <v>44000</v>
      </c>
      <c r="D19" s="13">
        <v>44000</v>
      </c>
      <c r="E19" s="13">
        <v>44000</v>
      </c>
      <c r="F19" s="13">
        <v>44000</v>
      </c>
      <c r="G19" s="13">
        <v>123280.12</v>
      </c>
      <c r="H19" s="13">
        <v>279130.44</v>
      </c>
      <c r="I19" s="13">
        <v>273400</v>
      </c>
      <c r="J19" s="13">
        <v>44000</v>
      </c>
      <c r="K19" s="13">
        <v>0</v>
      </c>
      <c r="L19" s="13">
        <v>0</v>
      </c>
      <c r="M19" s="13">
        <v>0</v>
      </c>
      <c r="N19" s="16">
        <f t="shared" si="2"/>
        <v>939810.56</v>
      </c>
    </row>
    <row r="20" spans="1:17" x14ac:dyDescent="0.25">
      <c r="A20" s="12" t="s">
        <v>31</v>
      </c>
      <c r="B20" s="13">
        <v>0</v>
      </c>
      <c r="C20" s="13">
        <v>1512873.37</v>
      </c>
      <c r="D20" s="13">
        <v>1269589.7899999998</v>
      </c>
      <c r="E20" s="13">
        <v>30088.49</v>
      </c>
      <c r="F20" s="13">
        <v>29045.35</v>
      </c>
      <c r="G20" s="13">
        <v>38244.22</v>
      </c>
      <c r="H20" s="13">
        <v>33487.58</v>
      </c>
      <c r="I20" s="13">
        <v>30670.240000000002</v>
      </c>
      <c r="J20" s="13">
        <v>37003.839999999997</v>
      </c>
      <c r="K20" s="13">
        <v>31122.44</v>
      </c>
      <c r="L20" s="13">
        <v>0</v>
      </c>
      <c r="M20" s="13">
        <v>0</v>
      </c>
      <c r="N20" s="16">
        <f t="shared" si="2"/>
        <v>3012125.3200000008</v>
      </c>
    </row>
    <row r="21" spans="1:17" x14ac:dyDescent="0.25">
      <c r="A21" s="12" t="s">
        <v>32</v>
      </c>
      <c r="B21" s="13">
        <v>0</v>
      </c>
      <c r="C21" s="13">
        <v>0</v>
      </c>
      <c r="D21" s="13">
        <v>27466.86</v>
      </c>
      <c r="E21" s="13">
        <v>385178.02</v>
      </c>
      <c r="F21" s="13">
        <v>313334.37</v>
      </c>
      <c r="G21" s="13">
        <v>134533.04</v>
      </c>
      <c r="H21" s="13">
        <v>1038421.5</v>
      </c>
      <c r="I21" s="13">
        <v>131009.5</v>
      </c>
      <c r="J21" s="13">
        <v>182751.2</v>
      </c>
      <c r="K21" s="13">
        <v>321138.78999999998</v>
      </c>
      <c r="L21" s="13">
        <v>0</v>
      </c>
      <c r="M21" s="13">
        <v>0</v>
      </c>
      <c r="N21" s="16">
        <f t="shared" si="2"/>
        <v>2533833.2800000003</v>
      </c>
      <c r="O21" s="15"/>
      <c r="P21" s="15"/>
      <c r="Q21" s="15"/>
    </row>
    <row r="22" spans="1:17" x14ac:dyDescent="0.25">
      <c r="A22" s="12" t="s">
        <v>33</v>
      </c>
      <c r="B22" s="13">
        <v>0</v>
      </c>
      <c r="C22" s="13">
        <v>0</v>
      </c>
      <c r="D22" s="13">
        <v>0</v>
      </c>
      <c r="E22" s="13">
        <v>0</v>
      </c>
      <c r="F22" s="13">
        <v>488310.06</v>
      </c>
      <c r="G22" s="13">
        <v>649500</v>
      </c>
      <c r="H22" s="13">
        <v>215157.41999999998</v>
      </c>
      <c r="I22" s="13">
        <v>384995.65</v>
      </c>
      <c r="J22" s="13">
        <v>95700.06</v>
      </c>
      <c r="K22" s="13">
        <v>435620</v>
      </c>
      <c r="L22" s="13">
        <v>0</v>
      </c>
      <c r="M22" s="13">
        <v>0</v>
      </c>
      <c r="N22" s="16">
        <f t="shared" si="2"/>
        <v>2269283.19</v>
      </c>
      <c r="O22" s="15"/>
      <c r="P22" s="15"/>
      <c r="Q22" s="15"/>
    </row>
    <row r="23" spans="1:17" x14ac:dyDescent="0.25">
      <c r="A23" s="12" t="s">
        <v>34</v>
      </c>
      <c r="B23" s="13">
        <v>0</v>
      </c>
      <c r="C23" s="13">
        <v>542722.31999999995</v>
      </c>
      <c r="D23" s="13">
        <v>1386900.07</v>
      </c>
      <c r="E23" s="13">
        <v>44267.7</v>
      </c>
      <c r="F23" s="13">
        <v>1010499.49</v>
      </c>
      <c r="G23" s="13">
        <v>1052552.92</v>
      </c>
      <c r="H23" s="13">
        <v>46426.28</v>
      </c>
      <c r="I23" s="13">
        <v>1149786.52</v>
      </c>
      <c r="J23" s="13">
        <v>29618</v>
      </c>
      <c r="K23" s="13">
        <v>337609.8</v>
      </c>
      <c r="L23" s="13">
        <v>0</v>
      </c>
      <c r="M23" s="13">
        <v>0</v>
      </c>
      <c r="N23" s="16">
        <f t="shared" si="2"/>
        <v>5600383.0999999996</v>
      </c>
    </row>
    <row r="24" spans="1:17" x14ac:dyDescent="0.25">
      <c r="A24" s="8" t="s">
        <v>35</v>
      </c>
      <c r="B24" s="9">
        <f>+B25+B26+B27+B28+B29+B30+B31+B32+B33</f>
        <v>0</v>
      </c>
      <c r="C24" s="9">
        <f t="shared" ref="C24:N24" si="4">+C25+C26+C27+C28+C29+C30+C31+C32+C33</f>
        <v>31323</v>
      </c>
      <c r="D24" s="9">
        <f t="shared" si="4"/>
        <v>525316.18000000005</v>
      </c>
      <c r="E24" s="9">
        <f t="shared" si="4"/>
        <v>565142.41</v>
      </c>
      <c r="F24" s="9">
        <f t="shared" si="4"/>
        <v>1917343.1300000001</v>
      </c>
      <c r="G24" s="9">
        <f t="shared" si="4"/>
        <v>1277419.3900000001</v>
      </c>
      <c r="H24" s="9">
        <f t="shared" si="4"/>
        <v>1571759.2400000002</v>
      </c>
      <c r="I24" s="9">
        <f t="shared" si="4"/>
        <v>2138668.27</v>
      </c>
      <c r="J24" s="9">
        <f t="shared" si="4"/>
        <v>596907.6399999999</v>
      </c>
      <c r="K24" s="9">
        <f>+K25+K26+K27+K28+K29+K30+K31+K32+K33</f>
        <v>712225.91999999993</v>
      </c>
      <c r="L24" s="9">
        <f t="shared" si="4"/>
        <v>0</v>
      </c>
      <c r="M24" s="9">
        <f t="shared" si="4"/>
        <v>0</v>
      </c>
      <c r="N24" s="9">
        <f t="shared" si="4"/>
        <v>9336105.1800000016</v>
      </c>
      <c r="O24" s="36"/>
      <c r="P24" s="34"/>
      <c r="Q24" s="34"/>
    </row>
    <row r="25" spans="1:17" x14ac:dyDescent="0.25">
      <c r="A25" s="12" t="s">
        <v>36</v>
      </c>
      <c r="B25" s="13">
        <v>0</v>
      </c>
      <c r="C25" s="13">
        <v>18639</v>
      </c>
      <c r="D25" s="13">
        <v>74017.27</v>
      </c>
      <c r="E25" s="13">
        <v>31206</v>
      </c>
      <c r="F25" s="13">
        <v>15960</v>
      </c>
      <c r="G25" s="13">
        <v>169087.65</v>
      </c>
      <c r="H25" s="13">
        <v>230049.98</v>
      </c>
      <c r="I25" s="13">
        <v>48950</v>
      </c>
      <c r="J25" s="13">
        <v>46116</v>
      </c>
      <c r="K25" s="13">
        <v>195985.05</v>
      </c>
      <c r="L25" s="13">
        <v>0</v>
      </c>
      <c r="M25" s="13">
        <v>0</v>
      </c>
      <c r="N25" s="16">
        <f t="shared" si="2"/>
        <v>830010.95</v>
      </c>
      <c r="O25" s="15"/>
      <c r="P25" s="15"/>
      <c r="Q25" s="15"/>
    </row>
    <row r="26" spans="1:17" x14ac:dyDescent="0.25">
      <c r="A26" s="12" t="s">
        <v>37</v>
      </c>
      <c r="B26" s="13">
        <v>0</v>
      </c>
      <c r="C26" s="13">
        <v>0</v>
      </c>
      <c r="D26" s="13">
        <v>3228.48</v>
      </c>
      <c r="E26" s="13">
        <v>0</v>
      </c>
      <c r="F26" s="13">
        <v>37170.050000000003</v>
      </c>
      <c r="G26" s="13">
        <v>170913.32</v>
      </c>
      <c r="H26" s="13">
        <v>53686.7</v>
      </c>
      <c r="I26" s="13">
        <v>0</v>
      </c>
      <c r="J26" s="13">
        <v>0</v>
      </c>
      <c r="K26" s="13">
        <v>12106.8</v>
      </c>
      <c r="L26" s="13">
        <v>0</v>
      </c>
      <c r="M26" s="13">
        <v>0</v>
      </c>
      <c r="N26" s="16">
        <f t="shared" si="2"/>
        <v>277105.34999999998</v>
      </c>
      <c r="O26" s="35"/>
    </row>
    <row r="27" spans="1:17" x14ac:dyDescent="0.25">
      <c r="A27" s="12" t="s">
        <v>38</v>
      </c>
      <c r="B27" s="13">
        <v>0</v>
      </c>
      <c r="C27" s="13">
        <v>0</v>
      </c>
      <c r="D27" s="13">
        <v>253476.25</v>
      </c>
      <c r="E27" s="13">
        <v>220705.57</v>
      </c>
      <c r="F27" s="13">
        <v>12862</v>
      </c>
      <c r="G27" s="13">
        <v>0</v>
      </c>
      <c r="H27" s="13">
        <v>624532.59</v>
      </c>
      <c r="I27" s="13">
        <v>26201.200000000001</v>
      </c>
      <c r="J27" s="13">
        <v>0</v>
      </c>
      <c r="K27" s="13">
        <v>0</v>
      </c>
      <c r="L27" s="13">
        <v>0</v>
      </c>
      <c r="M27" s="13">
        <v>0</v>
      </c>
      <c r="N27" s="16">
        <f t="shared" si="2"/>
        <v>1137777.6099999999</v>
      </c>
      <c r="O27" s="15"/>
      <c r="P27" s="15"/>
    </row>
    <row r="28" spans="1:17" x14ac:dyDescent="0.25">
      <c r="A28" s="12" t="s">
        <v>39</v>
      </c>
      <c r="B28" s="13">
        <v>0</v>
      </c>
      <c r="C28" s="13">
        <v>0</v>
      </c>
      <c r="D28" s="13">
        <v>8708.4</v>
      </c>
      <c r="E28" s="13">
        <v>0</v>
      </c>
      <c r="F28" s="13">
        <v>0</v>
      </c>
      <c r="G28" s="13">
        <v>8000</v>
      </c>
      <c r="H28" s="13">
        <v>2052.6</v>
      </c>
      <c r="I28" s="13">
        <v>0</v>
      </c>
      <c r="J28" s="13">
        <v>72826.039999999994</v>
      </c>
      <c r="K28" s="13">
        <v>3398.4</v>
      </c>
      <c r="L28" s="13">
        <v>0</v>
      </c>
      <c r="M28" s="13">
        <v>0</v>
      </c>
      <c r="N28" s="16">
        <f t="shared" si="2"/>
        <v>94985.439999999988</v>
      </c>
      <c r="O28" s="15"/>
      <c r="P28" s="15"/>
    </row>
    <row r="29" spans="1:17" x14ac:dyDescent="0.25">
      <c r="A29" s="12" t="s">
        <v>40</v>
      </c>
      <c r="B29" s="13">
        <v>0</v>
      </c>
      <c r="C29" s="13">
        <v>0</v>
      </c>
      <c r="D29" s="13">
        <v>0</v>
      </c>
      <c r="E29" s="13">
        <v>0</v>
      </c>
      <c r="F29" s="13">
        <v>232652.97</v>
      </c>
      <c r="G29" s="13">
        <v>0</v>
      </c>
      <c r="H29" s="13">
        <v>834.14</v>
      </c>
      <c r="I29" s="13">
        <v>0</v>
      </c>
      <c r="J29" s="13">
        <v>0</v>
      </c>
      <c r="K29" s="13">
        <v>5257.61</v>
      </c>
      <c r="L29" s="13">
        <v>0</v>
      </c>
      <c r="M29" s="13">
        <v>0</v>
      </c>
      <c r="N29" s="16">
        <f t="shared" si="2"/>
        <v>238744.72</v>
      </c>
      <c r="O29" s="35"/>
      <c r="P29" s="35"/>
    </row>
    <row r="30" spans="1:17" x14ac:dyDescent="0.25">
      <c r="A30" s="12" t="s">
        <v>41</v>
      </c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36255.050000000003</v>
      </c>
      <c r="I30" s="13">
        <v>0</v>
      </c>
      <c r="J30" s="13">
        <v>0</v>
      </c>
      <c r="K30" s="13">
        <v>1794.13</v>
      </c>
      <c r="L30" s="13">
        <v>0</v>
      </c>
      <c r="M30" s="13">
        <v>0</v>
      </c>
      <c r="N30" s="16">
        <f t="shared" si="2"/>
        <v>38049.18</v>
      </c>
    </row>
    <row r="31" spans="1:17" x14ac:dyDescent="0.25">
      <c r="A31" s="12" t="s">
        <v>42</v>
      </c>
      <c r="B31" s="13">
        <v>0</v>
      </c>
      <c r="C31" s="13">
        <v>0</v>
      </c>
      <c r="D31" s="13">
        <v>0</v>
      </c>
      <c r="E31" s="13">
        <v>22160</v>
      </c>
      <c r="F31" s="13">
        <v>1500000</v>
      </c>
      <c r="G31" s="13">
        <v>0</v>
      </c>
      <c r="H31" s="13">
        <v>67363.08</v>
      </c>
      <c r="I31" s="13">
        <v>1500000</v>
      </c>
      <c r="J31" s="13">
        <v>26592</v>
      </c>
      <c r="K31" s="13">
        <v>22684.560000000001</v>
      </c>
      <c r="L31" s="13">
        <v>0</v>
      </c>
      <c r="M31" s="13">
        <v>0</v>
      </c>
      <c r="N31" s="16">
        <f t="shared" si="2"/>
        <v>3138799.64</v>
      </c>
    </row>
    <row r="32" spans="1:17" x14ac:dyDescent="0.25">
      <c r="A32" s="12" t="s">
        <v>43</v>
      </c>
      <c r="B32" s="13">
        <v>0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6">
        <f>+B32+C32+D32+E32+F32+G32+H32+I32+J32+K32+L32+M32</f>
        <v>0</v>
      </c>
    </row>
    <row r="33" spans="1:16" x14ac:dyDescent="0.25">
      <c r="A33" s="12" t="s">
        <v>44</v>
      </c>
      <c r="B33" s="13">
        <v>0</v>
      </c>
      <c r="C33" s="13">
        <v>12684</v>
      </c>
      <c r="D33" s="13">
        <v>185885.78</v>
      </c>
      <c r="E33" s="13">
        <v>291070.84000000003</v>
      </c>
      <c r="F33" s="13">
        <v>118698.11</v>
      </c>
      <c r="G33" s="13">
        <v>929418.42</v>
      </c>
      <c r="H33" s="13">
        <v>556985.10000000009</v>
      </c>
      <c r="I33" s="13">
        <v>563517.07000000007</v>
      </c>
      <c r="J33" s="13">
        <v>451373.6</v>
      </c>
      <c r="K33" s="13">
        <v>470999.37</v>
      </c>
      <c r="L33" s="13">
        <v>0</v>
      </c>
      <c r="M33" s="13">
        <v>0</v>
      </c>
      <c r="N33" s="16">
        <f>+B33+C33+D33+E33+F33+G33+H33+I33+J33+K33+L33+M33</f>
        <v>3580632.2900000005</v>
      </c>
      <c r="O33" s="15"/>
      <c r="P33" s="15"/>
    </row>
    <row r="34" spans="1:16" x14ac:dyDescent="0.25">
      <c r="A34" s="8" t="s">
        <v>45</v>
      </c>
      <c r="B34" s="9">
        <f>+B35+B36+B37+B38+B39+B40+B41+B42</f>
        <v>0</v>
      </c>
      <c r="C34" s="9">
        <f t="shared" ref="C34:M34" si="5">+C35+C36+C37+C38+C39+C40+C41+C42</f>
        <v>0</v>
      </c>
      <c r="D34" s="9">
        <f t="shared" si="5"/>
        <v>0</v>
      </c>
      <c r="E34" s="9">
        <f t="shared" si="5"/>
        <v>0</v>
      </c>
      <c r="F34" s="9">
        <f t="shared" si="5"/>
        <v>0</v>
      </c>
      <c r="G34" s="9">
        <f t="shared" si="5"/>
        <v>0</v>
      </c>
      <c r="H34" s="9">
        <f t="shared" si="5"/>
        <v>0</v>
      </c>
      <c r="I34" s="9">
        <f t="shared" si="5"/>
        <v>0</v>
      </c>
      <c r="J34" s="9">
        <f t="shared" si="5"/>
        <v>0</v>
      </c>
      <c r="K34" s="9">
        <f t="shared" si="5"/>
        <v>0</v>
      </c>
      <c r="L34" s="9">
        <f t="shared" si="5"/>
        <v>0</v>
      </c>
      <c r="M34" s="9">
        <f t="shared" si="5"/>
        <v>0</v>
      </c>
      <c r="N34" s="11">
        <f t="shared" si="2"/>
        <v>0</v>
      </c>
      <c r="O34" s="15"/>
      <c r="P34" s="15"/>
    </row>
    <row r="35" spans="1:16" x14ac:dyDescent="0.25">
      <c r="A35" s="12" t="s">
        <v>46</v>
      </c>
      <c r="B35" s="13">
        <v>0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20">
        <v>0</v>
      </c>
      <c r="L35" s="20">
        <v>0</v>
      </c>
      <c r="M35" s="20">
        <v>0</v>
      </c>
      <c r="N35" s="16">
        <f t="shared" si="2"/>
        <v>0</v>
      </c>
      <c r="O35" s="35"/>
      <c r="P35" s="35"/>
    </row>
    <row r="36" spans="1:16" x14ac:dyDescent="0.25">
      <c r="A36" s="12" t="s">
        <v>47</v>
      </c>
      <c r="B36" s="13">
        <v>0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8">
        <v>0</v>
      </c>
      <c r="I36" s="18">
        <v>0</v>
      </c>
      <c r="J36" s="18">
        <v>0</v>
      </c>
      <c r="K36" s="20">
        <v>0</v>
      </c>
      <c r="L36" s="20">
        <v>0</v>
      </c>
      <c r="M36" s="20">
        <v>0</v>
      </c>
      <c r="N36" s="16">
        <f t="shared" si="2"/>
        <v>0</v>
      </c>
    </row>
    <row r="37" spans="1:16" x14ac:dyDescent="0.25">
      <c r="A37" s="12" t="s">
        <v>48</v>
      </c>
      <c r="B37" s="13">
        <v>0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8">
        <v>0</v>
      </c>
      <c r="I37" s="18">
        <v>0</v>
      </c>
      <c r="J37" s="18">
        <v>0</v>
      </c>
      <c r="K37" s="20">
        <v>0</v>
      </c>
      <c r="L37" s="20">
        <v>0</v>
      </c>
      <c r="M37" s="20">
        <v>0</v>
      </c>
      <c r="N37" s="16">
        <f t="shared" si="2"/>
        <v>0</v>
      </c>
    </row>
    <row r="38" spans="1:16" x14ac:dyDescent="0.25">
      <c r="A38" s="12" t="s">
        <v>49</v>
      </c>
      <c r="B38" s="13">
        <v>0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8">
        <v>0</v>
      </c>
      <c r="I38" s="18">
        <v>0</v>
      </c>
      <c r="J38" s="18">
        <v>0</v>
      </c>
      <c r="K38" s="20">
        <v>0</v>
      </c>
      <c r="L38" s="20">
        <v>0</v>
      </c>
      <c r="M38" s="20">
        <v>0</v>
      </c>
      <c r="N38" s="16">
        <f t="shared" si="2"/>
        <v>0</v>
      </c>
    </row>
    <row r="39" spans="1:16" x14ac:dyDescent="0.25">
      <c r="A39" s="12" t="s">
        <v>50</v>
      </c>
      <c r="B39" s="13">
        <v>0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8">
        <v>0</v>
      </c>
      <c r="I39" s="18">
        <v>0</v>
      </c>
      <c r="J39" s="18">
        <v>0</v>
      </c>
      <c r="K39" s="20">
        <v>0</v>
      </c>
      <c r="L39" s="20">
        <v>0</v>
      </c>
      <c r="M39" s="20">
        <v>0</v>
      </c>
      <c r="N39" s="16">
        <f t="shared" si="2"/>
        <v>0</v>
      </c>
    </row>
    <row r="40" spans="1:16" x14ac:dyDescent="0.25">
      <c r="A40" s="12" t="s">
        <v>51</v>
      </c>
      <c r="B40" s="13">
        <v>0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8">
        <v>0</v>
      </c>
      <c r="I40" s="18">
        <v>0</v>
      </c>
      <c r="J40" s="18">
        <v>0</v>
      </c>
      <c r="K40" s="20">
        <v>0</v>
      </c>
      <c r="L40" s="20">
        <v>0</v>
      </c>
      <c r="M40" s="20">
        <v>0</v>
      </c>
      <c r="N40" s="16">
        <f t="shared" si="2"/>
        <v>0</v>
      </c>
    </row>
    <row r="41" spans="1:16" x14ac:dyDescent="0.25">
      <c r="A41" s="12" t="s">
        <v>52</v>
      </c>
      <c r="B41" s="13">
        <v>0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8">
        <v>0</v>
      </c>
      <c r="I41" s="18">
        <v>0</v>
      </c>
      <c r="J41" s="18">
        <v>0</v>
      </c>
      <c r="K41" s="20">
        <v>0</v>
      </c>
      <c r="L41" s="20">
        <v>0</v>
      </c>
      <c r="M41" s="20">
        <v>0</v>
      </c>
      <c r="N41" s="16">
        <f t="shared" si="2"/>
        <v>0</v>
      </c>
    </row>
    <row r="42" spans="1:16" x14ac:dyDescent="0.25">
      <c r="A42" s="12" t="s">
        <v>53</v>
      </c>
      <c r="B42" s="13">
        <v>0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8">
        <v>0</v>
      </c>
      <c r="I42" s="18">
        <v>0</v>
      </c>
      <c r="J42" s="18">
        <v>0</v>
      </c>
      <c r="K42" s="20">
        <v>0</v>
      </c>
      <c r="L42" s="20">
        <v>0</v>
      </c>
      <c r="M42" s="20">
        <v>0</v>
      </c>
      <c r="N42" s="16">
        <f t="shared" si="2"/>
        <v>0</v>
      </c>
    </row>
    <row r="43" spans="1:16" x14ac:dyDescent="0.25">
      <c r="A43" s="8" t="s">
        <v>54</v>
      </c>
      <c r="B43" s="9">
        <f>+B44+B45+B46+B47+B48+B49</f>
        <v>0</v>
      </c>
      <c r="C43" s="9">
        <f t="shared" ref="C43:N43" si="6">+C44+C45+C46+C47+C48+C49</f>
        <v>0</v>
      </c>
      <c r="D43" s="9">
        <f t="shared" si="6"/>
        <v>0</v>
      </c>
      <c r="E43" s="9">
        <f t="shared" si="6"/>
        <v>0</v>
      </c>
      <c r="F43" s="9">
        <f t="shared" si="6"/>
        <v>0</v>
      </c>
      <c r="G43" s="9">
        <f t="shared" si="6"/>
        <v>0</v>
      </c>
      <c r="H43" s="9">
        <f t="shared" si="6"/>
        <v>0</v>
      </c>
      <c r="I43" s="9">
        <f t="shared" si="6"/>
        <v>0</v>
      </c>
      <c r="J43" s="9">
        <f t="shared" si="6"/>
        <v>0</v>
      </c>
      <c r="K43" s="9">
        <f t="shared" si="6"/>
        <v>0</v>
      </c>
      <c r="L43" s="9">
        <f t="shared" si="6"/>
        <v>0</v>
      </c>
      <c r="M43" s="9">
        <f t="shared" si="6"/>
        <v>0</v>
      </c>
      <c r="N43" s="9">
        <f t="shared" si="6"/>
        <v>0</v>
      </c>
    </row>
    <row r="44" spans="1:16" x14ac:dyDescent="0.25">
      <c r="A44" s="12" t="s">
        <v>55</v>
      </c>
      <c r="B44" s="13">
        <v>0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20">
        <v>0</v>
      </c>
      <c r="L44" s="20">
        <v>0</v>
      </c>
      <c r="M44" s="20">
        <v>0</v>
      </c>
      <c r="N44" s="16">
        <f t="shared" si="2"/>
        <v>0</v>
      </c>
    </row>
    <row r="45" spans="1:16" x14ac:dyDescent="0.25">
      <c r="A45" s="12" t="s">
        <v>56</v>
      </c>
      <c r="B45" s="13">
        <v>0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20">
        <v>0</v>
      </c>
      <c r="L45" s="20">
        <v>0</v>
      </c>
      <c r="M45" s="20">
        <v>0</v>
      </c>
      <c r="N45" s="16">
        <f t="shared" si="2"/>
        <v>0</v>
      </c>
    </row>
    <row r="46" spans="1:16" x14ac:dyDescent="0.25">
      <c r="A46" s="12" t="s">
        <v>57</v>
      </c>
      <c r="B46" s="13">
        <v>0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20">
        <v>0</v>
      </c>
      <c r="L46" s="20">
        <v>0</v>
      </c>
      <c r="M46" s="20">
        <v>0</v>
      </c>
      <c r="N46" s="16">
        <f t="shared" si="2"/>
        <v>0</v>
      </c>
    </row>
    <row r="47" spans="1:16" x14ac:dyDescent="0.25">
      <c r="A47" s="12" t="s">
        <v>58</v>
      </c>
      <c r="B47" s="13">
        <v>0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20">
        <v>0</v>
      </c>
      <c r="L47" s="20">
        <v>0</v>
      </c>
      <c r="M47" s="20">
        <v>0</v>
      </c>
      <c r="N47" s="16">
        <f t="shared" si="2"/>
        <v>0</v>
      </c>
    </row>
    <row r="48" spans="1:16" x14ac:dyDescent="0.25">
      <c r="A48" s="12" t="s">
        <v>59</v>
      </c>
      <c r="B48" s="13">
        <v>0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20">
        <v>0</v>
      </c>
      <c r="L48" s="20">
        <v>0</v>
      </c>
      <c r="M48" s="20">
        <v>0</v>
      </c>
      <c r="N48" s="16">
        <f t="shared" si="2"/>
        <v>0</v>
      </c>
    </row>
    <row r="49" spans="1:16" x14ac:dyDescent="0.25">
      <c r="A49" s="12" t="s">
        <v>60</v>
      </c>
      <c r="B49" s="13">
        <v>0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20">
        <v>0</v>
      </c>
      <c r="L49" s="20">
        <v>0</v>
      </c>
      <c r="M49" s="20">
        <v>0</v>
      </c>
      <c r="N49" s="16">
        <f t="shared" si="2"/>
        <v>0</v>
      </c>
    </row>
    <row r="50" spans="1:16" x14ac:dyDescent="0.25">
      <c r="A50" s="8" t="s">
        <v>61</v>
      </c>
      <c r="B50" s="9">
        <f>+B51+B52+B53+B54+B55+B56+B57+B58+B59</f>
        <v>0</v>
      </c>
      <c r="C50" s="9">
        <f t="shared" ref="C50:N50" si="7">+C51+C52+C53+C54+C55+C56+C57+C58+C59</f>
        <v>14036.1</v>
      </c>
      <c r="D50" s="9">
        <f t="shared" si="7"/>
        <v>930340.92</v>
      </c>
      <c r="E50" s="9">
        <f t="shared" si="7"/>
        <v>437691.22</v>
      </c>
      <c r="F50" s="9">
        <f t="shared" si="7"/>
        <v>580040.80000000005</v>
      </c>
      <c r="G50" s="9">
        <f t="shared" si="7"/>
        <v>645525.16</v>
      </c>
      <c r="H50" s="9">
        <f t="shared" si="7"/>
        <v>142967.99</v>
      </c>
      <c r="I50" s="9">
        <f t="shared" si="7"/>
        <v>2814938.8099999996</v>
      </c>
      <c r="J50" s="9">
        <f t="shared" si="7"/>
        <v>86106.959999999992</v>
      </c>
      <c r="K50" s="9">
        <f t="shared" si="7"/>
        <v>229383</v>
      </c>
      <c r="L50" s="9">
        <f t="shared" si="7"/>
        <v>0</v>
      </c>
      <c r="M50" s="9">
        <f t="shared" si="7"/>
        <v>0</v>
      </c>
      <c r="N50" s="9">
        <f t="shared" si="7"/>
        <v>5881030.959999999</v>
      </c>
      <c r="O50" s="15"/>
      <c r="P50" s="35"/>
    </row>
    <row r="51" spans="1:16" x14ac:dyDescent="0.25">
      <c r="A51" s="12" t="s">
        <v>62</v>
      </c>
      <c r="B51" s="13">
        <v>0</v>
      </c>
      <c r="C51" s="13">
        <v>14036.1</v>
      </c>
      <c r="D51" s="13">
        <v>930340.92</v>
      </c>
      <c r="E51" s="13">
        <v>335407.75</v>
      </c>
      <c r="F51" s="13">
        <v>564700.80000000005</v>
      </c>
      <c r="G51" s="13">
        <v>632479.87</v>
      </c>
      <c r="H51" s="13">
        <v>142967.99</v>
      </c>
      <c r="I51" s="13">
        <v>2814938.8099999996</v>
      </c>
      <c r="J51" s="13">
        <v>34186.959999999999</v>
      </c>
      <c r="K51" s="13">
        <v>49383</v>
      </c>
      <c r="L51" s="13">
        <v>0</v>
      </c>
      <c r="M51" s="13">
        <v>0</v>
      </c>
      <c r="N51" s="16">
        <f t="shared" si="2"/>
        <v>5518442.1999999993</v>
      </c>
    </row>
    <row r="52" spans="1:16" x14ac:dyDescent="0.25">
      <c r="A52" s="12" t="s">
        <v>63</v>
      </c>
      <c r="B52" s="13">
        <v>0</v>
      </c>
      <c r="C52" s="13">
        <v>0</v>
      </c>
      <c r="D52" s="13">
        <v>0</v>
      </c>
      <c r="E52" s="13">
        <v>27389.99</v>
      </c>
      <c r="F52" s="13">
        <v>15340</v>
      </c>
      <c r="G52" s="13">
        <v>13045.29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6">
        <f t="shared" si="2"/>
        <v>55775.280000000006</v>
      </c>
    </row>
    <row r="53" spans="1:16" x14ac:dyDescent="0.25">
      <c r="A53" s="12" t="s">
        <v>64</v>
      </c>
      <c r="B53" s="13">
        <v>0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6">
        <f t="shared" si="2"/>
        <v>0</v>
      </c>
    </row>
    <row r="54" spans="1:16" x14ac:dyDescent="0.25">
      <c r="A54" s="12" t="s">
        <v>65</v>
      </c>
      <c r="B54" s="13">
        <v>0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6">
        <f t="shared" si="2"/>
        <v>0</v>
      </c>
    </row>
    <row r="55" spans="1:16" x14ac:dyDescent="0.25">
      <c r="A55" s="12" t="s">
        <v>66</v>
      </c>
      <c r="B55" s="13">
        <v>0</v>
      </c>
      <c r="C55" s="13">
        <v>0</v>
      </c>
      <c r="D55" s="13">
        <v>0</v>
      </c>
      <c r="E55" s="13">
        <v>74893.48</v>
      </c>
      <c r="F55" s="13">
        <v>0</v>
      </c>
      <c r="G55" s="13">
        <v>0</v>
      </c>
      <c r="H55" s="13">
        <v>0</v>
      </c>
      <c r="I55" s="13">
        <v>0</v>
      </c>
      <c r="J55" s="13">
        <v>51920</v>
      </c>
      <c r="K55" s="13">
        <v>180000</v>
      </c>
      <c r="L55" s="13">
        <v>0</v>
      </c>
      <c r="M55" s="13">
        <v>0</v>
      </c>
      <c r="N55" s="16">
        <f t="shared" si="2"/>
        <v>306813.48</v>
      </c>
    </row>
    <row r="56" spans="1:16" x14ac:dyDescent="0.25">
      <c r="A56" s="12" t="s">
        <v>67</v>
      </c>
      <c r="B56" s="13">
        <v>0</v>
      </c>
      <c r="C56" s="13">
        <v>0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6">
        <f t="shared" si="2"/>
        <v>0</v>
      </c>
    </row>
    <row r="57" spans="1:16" x14ac:dyDescent="0.25">
      <c r="A57" s="12" t="s">
        <v>68</v>
      </c>
      <c r="B57" s="13">
        <v>0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6">
        <f t="shared" si="2"/>
        <v>0</v>
      </c>
    </row>
    <row r="58" spans="1:16" x14ac:dyDescent="0.25">
      <c r="A58" s="12" t="s">
        <v>69</v>
      </c>
      <c r="B58" s="13">
        <v>0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6">
        <f t="shared" si="2"/>
        <v>0</v>
      </c>
    </row>
    <row r="59" spans="1:16" x14ac:dyDescent="0.25">
      <c r="A59" s="12" t="s">
        <v>70</v>
      </c>
      <c r="B59" s="13">
        <v>0</v>
      </c>
      <c r="C59" s="13">
        <v>0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6">
        <f t="shared" si="2"/>
        <v>0</v>
      </c>
    </row>
    <row r="60" spans="1:16" x14ac:dyDescent="0.25">
      <c r="A60" s="8" t="s">
        <v>71</v>
      </c>
      <c r="B60" s="9">
        <f>+B61+B62+B63+B64</f>
        <v>0</v>
      </c>
      <c r="C60" s="9">
        <f t="shared" ref="C60:M60" si="8">+C61+C62+C63+C64</f>
        <v>0</v>
      </c>
      <c r="D60" s="9">
        <f t="shared" si="8"/>
        <v>0</v>
      </c>
      <c r="E60" s="9">
        <f t="shared" si="8"/>
        <v>0</v>
      </c>
      <c r="F60" s="9">
        <f t="shared" si="8"/>
        <v>0</v>
      </c>
      <c r="G60" s="9">
        <f t="shared" si="8"/>
        <v>0</v>
      </c>
      <c r="H60" s="9">
        <f t="shared" si="8"/>
        <v>0</v>
      </c>
      <c r="I60" s="9">
        <f t="shared" si="8"/>
        <v>0</v>
      </c>
      <c r="J60" s="9">
        <f t="shared" si="8"/>
        <v>0</v>
      </c>
      <c r="K60" s="9">
        <f t="shared" si="8"/>
        <v>0</v>
      </c>
      <c r="L60" s="9">
        <f t="shared" si="8"/>
        <v>0</v>
      </c>
      <c r="M60" s="9">
        <f t="shared" si="8"/>
        <v>0</v>
      </c>
      <c r="N60" s="11">
        <f t="shared" si="2"/>
        <v>0</v>
      </c>
    </row>
    <row r="61" spans="1:16" x14ac:dyDescent="0.25">
      <c r="A61" s="12" t="s">
        <v>72</v>
      </c>
      <c r="B61" s="22">
        <v>0</v>
      </c>
      <c r="C61" s="22">
        <v>0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0">
        <f t="shared" si="2"/>
        <v>0</v>
      </c>
    </row>
    <row r="62" spans="1:16" x14ac:dyDescent="0.25">
      <c r="A62" s="12" t="s">
        <v>73</v>
      </c>
      <c r="B62" s="22">
        <v>0</v>
      </c>
      <c r="C62" s="22">
        <v>0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16">
        <f t="shared" si="2"/>
        <v>0</v>
      </c>
    </row>
    <row r="63" spans="1:16" x14ac:dyDescent="0.25">
      <c r="A63" s="12" t="s">
        <v>74</v>
      </c>
      <c r="B63" s="22">
        <v>0</v>
      </c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16">
        <f t="shared" si="2"/>
        <v>0</v>
      </c>
    </row>
    <row r="64" spans="1:16" x14ac:dyDescent="0.25">
      <c r="A64" s="12" t="s">
        <v>75</v>
      </c>
      <c r="B64" s="22">
        <v>0</v>
      </c>
      <c r="C64" s="22">
        <v>0</v>
      </c>
      <c r="D64" s="22"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16">
        <f t="shared" si="2"/>
        <v>0</v>
      </c>
    </row>
    <row r="65" spans="1:14" x14ac:dyDescent="0.25">
      <c r="A65" s="8" t="s">
        <v>76</v>
      </c>
      <c r="B65" s="9">
        <f>+B66+B67</f>
        <v>0</v>
      </c>
      <c r="C65" s="9">
        <f t="shared" ref="C65:M65" si="9">+C66+C67</f>
        <v>0</v>
      </c>
      <c r="D65" s="9">
        <f t="shared" si="9"/>
        <v>0</v>
      </c>
      <c r="E65" s="9">
        <f t="shared" si="9"/>
        <v>0</v>
      </c>
      <c r="F65" s="9">
        <f t="shared" si="9"/>
        <v>0</v>
      </c>
      <c r="G65" s="9">
        <f t="shared" si="9"/>
        <v>0</v>
      </c>
      <c r="H65" s="9">
        <f t="shared" si="9"/>
        <v>0</v>
      </c>
      <c r="I65" s="9">
        <f t="shared" si="9"/>
        <v>0</v>
      </c>
      <c r="J65" s="9">
        <f t="shared" si="9"/>
        <v>0</v>
      </c>
      <c r="K65" s="9">
        <f t="shared" si="9"/>
        <v>0</v>
      </c>
      <c r="L65" s="9">
        <f t="shared" si="9"/>
        <v>0</v>
      </c>
      <c r="M65" s="9">
        <f t="shared" si="9"/>
        <v>0</v>
      </c>
      <c r="N65" s="11">
        <f t="shared" si="2"/>
        <v>0</v>
      </c>
    </row>
    <row r="66" spans="1:14" x14ac:dyDescent="0.25">
      <c r="A66" s="12" t="s">
        <v>77</v>
      </c>
      <c r="B66" s="22">
        <v>0</v>
      </c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16">
        <f t="shared" si="2"/>
        <v>0</v>
      </c>
    </row>
    <row r="67" spans="1:14" x14ac:dyDescent="0.25">
      <c r="A67" s="12" t="s">
        <v>78</v>
      </c>
      <c r="B67" s="22">
        <v>0</v>
      </c>
      <c r="C67" s="22">
        <v>0</v>
      </c>
      <c r="D67" s="22">
        <v>0</v>
      </c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16">
        <f t="shared" si="2"/>
        <v>0</v>
      </c>
    </row>
    <row r="68" spans="1:14" x14ac:dyDescent="0.25">
      <c r="A68" s="8" t="s">
        <v>79</v>
      </c>
      <c r="B68" s="9">
        <f>+B69+B70+B71</f>
        <v>0</v>
      </c>
      <c r="C68" s="9">
        <f t="shared" ref="C68:M68" si="10">+C69+C70+C71</f>
        <v>0</v>
      </c>
      <c r="D68" s="9">
        <f t="shared" si="10"/>
        <v>0</v>
      </c>
      <c r="E68" s="9">
        <f t="shared" si="10"/>
        <v>0</v>
      </c>
      <c r="F68" s="9">
        <f t="shared" si="10"/>
        <v>0</v>
      </c>
      <c r="G68" s="9">
        <f t="shared" si="10"/>
        <v>0</v>
      </c>
      <c r="H68" s="9">
        <f t="shared" si="10"/>
        <v>0</v>
      </c>
      <c r="I68" s="9">
        <f t="shared" si="10"/>
        <v>0</v>
      </c>
      <c r="J68" s="9">
        <f t="shared" si="10"/>
        <v>0</v>
      </c>
      <c r="K68" s="9">
        <f t="shared" si="10"/>
        <v>0</v>
      </c>
      <c r="L68" s="9">
        <f t="shared" si="10"/>
        <v>0</v>
      </c>
      <c r="M68" s="9">
        <f t="shared" si="10"/>
        <v>0</v>
      </c>
      <c r="N68" s="11">
        <f t="shared" si="2"/>
        <v>0</v>
      </c>
    </row>
    <row r="69" spans="1:14" x14ac:dyDescent="0.25">
      <c r="A69" s="12" t="s">
        <v>80</v>
      </c>
      <c r="B69" s="22">
        <v>0</v>
      </c>
      <c r="C69" s="22">
        <v>0</v>
      </c>
      <c r="D69" s="22">
        <v>0</v>
      </c>
      <c r="E69" s="22">
        <v>0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16">
        <f t="shared" si="2"/>
        <v>0</v>
      </c>
    </row>
    <row r="70" spans="1:14" x14ac:dyDescent="0.25">
      <c r="A70" s="12" t="s">
        <v>81</v>
      </c>
      <c r="B70" s="22">
        <v>0</v>
      </c>
      <c r="C70" s="22">
        <v>0</v>
      </c>
      <c r="D70" s="22">
        <v>0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16">
        <f t="shared" si="2"/>
        <v>0</v>
      </c>
    </row>
    <row r="71" spans="1:14" x14ac:dyDescent="0.25">
      <c r="A71" s="12" t="s">
        <v>82</v>
      </c>
      <c r="B71" s="22">
        <v>0</v>
      </c>
      <c r="C71" s="22">
        <v>0</v>
      </c>
      <c r="D71" s="22">
        <v>0</v>
      </c>
      <c r="E71" s="22">
        <v>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3">
        <f t="shared" si="2"/>
        <v>0</v>
      </c>
    </row>
    <row r="72" spans="1:14" s="7" customFormat="1" x14ac:dyDescent="0.25">
      <c r="A72" s="5" t="s">
        <v>83</v>
      </c>
      <c r="B72" s="6">
        <f>+B73+B76+B79</f>
        <v>0</v>
      </c>
      <c r="C72" s="6">
        <f t="shared" ref="C72:N72" si="11">+C73+C76+C79</f>
        <v>0</v>
      </c>
      <c r="D72" s="6">
        <f t="shared" si="11"/>
        <v>0</v>
      </c>
      <c r="E72" s="6">
        <f t="shared" si="11"/>
        <v>0</v>
      </c>
      <c r="F72" s="6">
        <f t="shared" si="11"/>
        <v>0</v>
      </c>
      <c r="G72" s="6">
        <f t="shared" si="11"/>
        <v>0</v>
      </c>
      <c r="H72" s="6">
        <f t="shared" si="11"/>
        <v>0</v>
      </c>
      <c r="I72" s="6">
        <f t="shared" si="11"/>
        <v>0</v>
      </c>
      <c r="J72" s="6">
        <f t="shared" si="11"/>
        <v>0</v>
      </c>
      <c r="K72" s="6">
        <f t="shared" si="11"/>
        <v>0</v>
      </c>
      <c r="L72" s="6">
        <f t="shared" si="11"/>
        <v>0</v>
      </c>
      <c r="M72" s="6">
        <f t="shared" si="11"/>
        <v>0</v>
      </c>
      <c r="N72" s="6">
        <f t="shared" si="11"/>
        <v>0</v>
      </c>
    </row>
    <row r="73" spans="1:14" x14ac:dyDescent="0.25">
      <c r="A73" s="8" t="s">
        <v>84</v>
      </c>
      <c r="B73" s="9">
        <f t="shared" ref="B73:N73" si="12">+B74+B75</f>
        <v>0</v>
      </c>
      <c r="C73" s="9">
        <f t="shared" si="12"/>
        <v>0</v>
      </c>
      <c r="D73" s="9">
        <f t="shared" si="12"/>
        <v>0</v>
      </c>
      <c r="E73" s="9">
        <f t="shared" si="12"/>
        <v>0</v>
      </c>
      <c r="F73" s="9">
        <f t="shared" si="12"/>
        <v>0</v>
      </c>
      <c r="G73" s="9">
        <f t="shared" si="12"/>
        <v>0</v>
      </c>
      <c r="H73" s="9">
        <f t="shared" si="12"/>
        <v>0</v>
      </c>
      <c r="I73" s="9">
        <f t="shared" si="12"/>
        <v>0</v>
      </c>
      <c r="J73" s="9">
        <f t="shared" si="12"/>
        <v>0</v>
      </c>
      <c r="K73" s="9">
        <f t="shared" si="12"/>
        <v>0</v>
      </c>
      <c r="L73" s="9">
        <f t="shared" si="12"/>
        <v>0</v>
      </c>
      <c r="M73" s="9">
        <f t="shared" si="12"/>
        <v>0</v>
      </c>
      <c r="N73" s="9">
        <f t="shared" si="12"/>
        <v>0</v>
      </c>
    </row>
    <row r="74" spans="1:14" x14ac:dyDescent="0.25">
      <c r="A74" s="12" t="s">
        <v>85</v>
      </c>
      <c r="B74" s="22">
        <v>0</v>
      </c>
      <c r="C74" s="22">
        <v>0</v>
      </c>
      <c r="D74" s="22">
        <v>0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0">
        <v>0</v>
      </c>
      <c r="M74" s="20">
        <v>0</v>
      </c>
      <c r="N74" s="16">
        <f t="shared" ref="N74:N80" si="13">+B74+C74+D74+E74+F74+G74+H74+I74+J74+K74+L74+M74</f>
        <v>0</v>
      </c>
    </row>
    <row r="75" spans="1:14" x14ac:dyDescent="0.25">
      <c r="A75" s="12" t="s">
        <v>86</v>
      </c>
      <c r="B75" s="22">
        <v>0</v>
      </c>
      <c r="C75" s="22">
        <v>0</v>
      </c>
      <c r="D75" s="22">
        <v>0</v>
      </c>
      <c r="E75" s="22">
        <v>0</v>
      </c>
      <c r="F75" s="22">
        <v>0</v>
      </c>
      <c r="G75" s="22">
        <v>0</v>
      </c>
      <c r="H75" s="22">
        <v>0</v>
      </c>
      <c r="I75" s="22">
        <v>0</v>
      </c>
      <c r="J75" s="22">
        <v>0</v>
      </c>
      <c r="K75" s="22">
        <v>0</v>
      </c>
      <c r="L75" s="20">
        <v>0</v>
      </c>
      <c r="M75" s="20">
        <v>0</v>
      </c>
      <c r="N75" s="16">
        <f t="shared" si="13"/>
        <v>0</v>
      </c>
    </row>
    <row r="76" spans="1:14" x14ac:dyDescent="0.25">
      <c r="A76" s="8" t="s">
        <v>87</v>
      </c>
      <c r="B76" s="9">
        <f t="shared" ref="B76:K76" si="14">+B77+B78</f>
        <v>0</v>
      </c>
      <c r="C76" s="9">
        <f t="shared" si="14"/>
        <v>0</v>
      </c>
      <c r="D76" s="9">
        <f t="shared" si="14"/>
        <v>0</v>
      </c>
      <c r="E76" s="9">
        <f t="shared" si="14"/>
        <v>0</v>
      </c>
      <c r="F76" s="9">
        <f t="shared" si="14"/>
        <v>0</v>
      </c>
      <c r="G76" s="9">
        <f t="shared" si="14"/>
        <v>0</v>
      </c>
      <c r="H76" s="9">
        <f t="shared" si="14"/>
        <v>0</v>
      </c>
      <c r="I76" s="9">
        <f t="shared" si="14"/>
        <v>0</v>
      </c>
      <c r="J76" s="9">
        <f t="shared" si="14"/>
        <v>0</v>
      </c>
      <c r="K76" s="9">
        <f t="shared" si="14"/>
        <v>0</v>
      </c>
      <c r="L76" s="21">
        <v>0</v>
      </c>
      <c r="M76" s="21">
        <v>0</v>
      </c>
      <c r="N76" s="21">
        <v>0</v>
      </c>
    </row>
    <row r="77" spans="1:14" x14ac:dyDescent="0.25">
      <c r="A77" s="12" t="s">
        <v>88</v>
      </c>
      <c r="B77" s="22">
        <v>0</v>
      </c>
      <c r="C77" s="22">
        <v>0</v>
      </c>
      <c r="D77" s="22">
        <v>0</v>
      </c>
      <c r="E77" s="22">
        <v>0</v>
      </c>
      <c r="F77" s="22">
        <v>0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  <c r="L77" s="20">
        <v>0</v>
      </c>
      <c r="M77" s="20">
        <v>0</v>
      </c>
      <c r="N77" s="16">
        <f t="shared" si="13"/>
        <v>0</v>
      </c>
    </row>
    <row r="78" spans="1:14" x14ac:dyDescent="0.25">
      <c r="A78" s="12" t="s">
        <v>89</v>
      </c>
      <c r="B78" s="22">
        <v>0</v>
      </c>
      <c r="C78" s="22">
        <v>0</v>
      </c>
      <c r="D78" s="22">
        <v>0</v>
      </c>
      <c r="E78" s="22">
        <v>0</v>
      </c>
      <c r="F78" s="22">
        <v>0</v>
      </c>
      <c r="G78" s="22">
        <v>0</v>
      </c>
      <c r="H78" s="22">
        <v>0</v>
      </c>
      <c r="I78" s="22">
        <v>0</v>
      </c>
      <c r="J78" s="22">
        <v>0</v>
      </c>
      <c r="K78" s="22">
        <v>0</v>
      </c>
      <c r="L78" s="20">
        <v>0</v>
      </c>
      <c r="M78" s="20">
        <v>0</v>
      </c>
      <c r="N78" s="16">
        <f t="shared" si="13"/>
        <v>0</v>
      </c>
    </row>
    <row r="79" spans="1:14" x14ac:dyDescent="0.25">
      <c r="A79" s="8" t="s">
        <v>90</v>
      </c>
      <c r="B79" s="9">
        <f t="shared" ref="B79:K79" si="15">+B80</f>
        <v>0</v>
      </c>
      <c r="C79" s="9">
        <f t="shared" si="15"/>
        <v>0</v>
      </c>
      <c r="D79" s="9">
        <f t="shared" si="15"/>
        <v>0</v>
      </c>
      <c r="E79" s="9">
        <f t="shared" si="15"/>
        <v>0</v>
      </c>
      <c r="F79" s="9">
        <f t="shared" si="15"/>
        <v>0</v>
      </c>
      <c r="G79" s="9">
        <f t="shared" si="15"/>
        <v>0</v>
      </c>
      <c r="H79" s="9">
        <f t="shared" si="15"/>
        <v>0</v>
      </c>
      <c r="I79" s="9">
        <f t="shared" si="15"/>
        <v>0</v>
      </c>
      <c r="J79" s="9">
        <f t="shared" si="15"/>
        <v>0</v>
      </c>
      <c r="K79" s="9">
        <f t="shared" si="15"/>
        <v>0</v>
      </c>
      <c r="L79" s="21">
        <v>0</v>
      </c>
      <c r="M79" s="21">
        <v>0</v>
      </c>
      <c r="N79" s="21">
        <v>0</v>
      </c>
    </row>
    <row r="80" spans="1:14" x14ac:dyDescent="0.25">
      <c r="A80" s="12" t="s">
        <v>91</v>
      </c>
      <c r="B80" s="22">
        <v>0</v>
      </c>
      <c r="C80" s="22">
        <v>0</v>
      </c>
      <c r="D80" s="22">
        <v>0</v>
      </c>
      <c r="E80" s="22">
        <v>0</v>
      </c>
      <c r="F80" s="22">
        <v>0</v>
      </c>
      <c r="G80" s="22">
        <v>0</v>
      </c>
      <c r="H80" s="22">
        <v>0</v>
      </c>
      <c r="I80" s="22">
        <v>0</v>
      </c>
      <c r="J80" s="22">
        <v>0</v>
      </c>
      <c r="K80" s="22">
        <v>0</v>
      </c>
      <c r="L80" s="20">
        <v>0</v>
      </c>
      <c r="M80" s="20">
        <v>0</v>
      </c>
      <c r="N80" s="16">
        <f t="shared" si="13"/>
        <v>0</v>
      </c>
    </row>
    <row r="81" spans="1:16" x14ac:dyDescent="0.25">
      <c r="A81" s="24" t="s">
        <v>92</v>
      </c>
      <c r="B81" s="25">
        <f>+B7+B72</f>
        <v>24207221.669999998</v>
      </c>
      <c r="C81" s="25">
        <f t="shared" ref="C81:N81" si="16">+C7+C72</f>
        <v>28844175.970000003</v>
      </c>
      <c r="D81" s="25">
        <f t="shared" si="16"/>
        <v>35431347.200000003</v>
      </c>
      <c r="E81" s="25">
        <f t="shared" si="16"/>
        <v>27395386.189999998</v>
      </c>
      <c r="F81" s="25">
        <f t="shared" si="16"/>
        <v>49694937.230000004</v>
      </c>
      <c r="G81" s="25">
        <f t="shared" si="16"/>
        <v>31444983.239999998</v>
      </c>
      <c r="H81" s="25">
        <f t="shared" si="16"/>
        <v>29219530.309999999</v>
      </c>
      <c r="I81" s="25">
        <f t="shared" si="16"/>
        <v>33379077.249999996</v>
      </c>
      <c r="J81" s="25">
        <f t="shared" si="16"/>
        <v>29169621.890000001</v>
      </c>
      <c r="K81" s="25">
        <f t="shared" si="16"/>
        <v>54734114.32</v>
      </c>
      <c r="L81" s="25">
        <f>+L7+L72</f>
        <v>0</v>
      </c>
      <c r="M81" s="25">
        <f t="shared" si="16"/>
        <v>0</v>
      </c>
      <c r="N81" s="25">
        <f t="shared" si="16"/>
        <v>343520395.27000004</v>
      </c>
      <c r="P81" s="14"/>
    </row>
    <row r="82" spans="1:16" s="39" customFormat="1" x14ac:dyDescent="0.25">
      <c r="A82" s="37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P82" s="40"/>
    </row>
    <row r="83" spans="1:16" s="39" customFormat="1" x14ac:dyDescent="0.25">
      <c r="A83" s="37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P83" s="40"/>
    </row>
    <row r="84" spans="1:16" ht="15.75" customHeight="1" x14ac:dyDescent="0.25"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35"/>
    </row>
    <row r="85" spans="1:16" ht="15.75" customHeight="1" x14ac:dyDescent="0.25"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</row>
    <row r="86" spans="1:16" ht="15.75" x14ac:dyDescent="0.25">
      <c r="A86" s="41" t="s">
        <v>99</v>
      </c>
      <c r="B86" s="41"/>
      <c r="C86" s="50" t="s">
        <v>95</v>
      </c>
      <c r="D86" s="50"/>
      <c r="E86" s="50"/>
      <c r="F86" s="50"/>
      <c r="G86" s="50"/>
      <c r="H86" s="32"/>
      <c r="K86" s="15"/>
      <c r="L86" s="42" t="s">
        <v>93</v>
      </c>
      <c r="M86" s="42"/>
      <c r="N86" s="42"/>
      <c r="O86" s="26"/>
    </row>
    <row r="87" spans="1:16" ht="15.75" x14ac:dyDescent="0.25">
      <c r="A87" s="51" t="s">
        <v>100</v>
      </c>
      <c r="B87" s="51"/>
      <c r="C87" s="54" t="s">
        <v>97</v>
      </c>
      <c r="D87" s="54"/>
      <c r="E87" s="54"/>
      <c r="F87" s="54"/>
      <c r="G87" s="54"/>
      <c r="H87" s="31"/>
      <c r="L87" s="52" t="s">
        <v>94</v>
      </c>
      <c r="M87" s="52"/>
      <c r="N87" s="52"/>
      <c r="O87" s="27"/>
    </row>
    <row r="88" spans="1:16" ht="14.25" customHeight="1" x14ac:dyDescent="0.25">
      <c r="A88" s="51" t="s">
        <v>101</v>
      </c>
      <c r="B88" s="51"/>
      <c r="C88" s="54" t="s">
        <v>98</v>
      </c>
      <c r="D88" s="54"/>
      <c r="E88" s="54"/>
      <c r="F88" s="54"/>
      <c r="G88" s="54"/>
      <c r="H88" s="31"/>
      <c r="L88" s="53" t="s">
        <v>96</v>
      </c>
      <c r="M88" s="53"/>
      <c r="N88" s="53"/>
      <c r="O88" s="28"/>
    </row>
    <row r="89" spans="1:16" ht="14.25" customHeight="1" x14ac:dyDescent="0.25">
      <c r="A89" s="29"/>
      <c r="B89" s="29"/>
      <c r="L89" s="30"/>
      <c r="M89" s="30"/>
      <c r="N89" s="30"/>
      <c r="O89" s="28"/>
    </row>
    <row r="90" spans="1:16" ht="15.75" x14ac:dyDescent="0.25"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</row>
    <row r="91" spans="1:16" ht="15.75" x14ac:dyDescent="0.25"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</row>
  </sheetData>
  <protectedRanges>
    <protectedRange sqref="C86 D88" name="Rango1_1_1_1_2_1"/>
  </protectedRanges>
  <mergeCells count="14">
    <mergeCell ref="A87:B87"/>
    <mergeCell ref="L87:N87"/>
    <mergeCell ref="A88:B88"/>
    <mergeCell ref="L88:N88"/>
    <mergeCell ref="C87:G87"/>
    <mergeCell ref="C88:G88"/>
    <mergeCell ref="A86:B86"/>
    <mergeCell ref="L86:N86"/>
    <mergeCell ref="A1:N1"/>
    <mergeCell ref="A2:N2"/>
    <mergeCell ref="A3:N3"/>
    <mergeCell ref="A4:N4"/>
    <mergeCell ref="A5:N5"/>
    <mergeCell ref="C86:G86"/>
  </mergeCells>
  <pageMargins left="0.23622047244094491" right="0.23622047244094491" top="0.74803149606299213" bottom="0.74803149606299213" header="0.31496062992125984" footer="0.31496062992125984"/>
  <pageSetup paperSize="5"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P3 Ejecucion </vt:lpstr>
      <vt:lpstr>'P3 Ejecucion '!Área_de_impresión</vt:lpstr>
      <vt:lpstr>'P3 Ejecucion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Francisca Thomas</dc:creator>
  <cp:lastModifiedBy>Ana Mora de la Cruz</cp:lastModifiedBy>
  <cp:lastPrinted>2022-12-13T16:08:35Z</cp:lastPrinted>
  <dcterms:created xsi:type="dcterms:W3CDTF">2021-12-08T16:12:49Z</dcterms:created>
  <dcterms:modified xsi:type="dcterms:W3CDTF">2022-12-13T16:09:19Z</dcterms:modified>
</cp:coreProperties>
</file>