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1 NOVIEMBRE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73" i="1" l="1"/>
  <c r="F138" i="1" l="1"/>
  <c r="F168" i="1"/>
  <c r="F156" i="1"/>
  <c r="F184" i="1" l="1"/>
  <c r="F179" i="1"/>
  <c r="F129" i="1"/>
  <c r="F113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32" i="1" l="1"/>
  <c r="F50" i="1"/>
  <c r="F13" i="1" l="1"/>
  <c r="F182" i="1" l="1"/>
  <c r="F171" i="1"/>
  <c r="F164" i="1"/>
  <c r="F116" i="1"/>
  <c r="F111" i="1"/>
  <c r="F155" i="1" l="1"/>
  <c r="F97" i="1"/>
  <c r="F38" i="1"/>
  <c r="F12" i="1" l="1"/>
  <c r="F186" i="1" s="1"/>
</calcChain>
</file>

<file path=xl/sharedStrings.xml><?xml version="1.0" encoding="utf-8"?>
<sst xmlns="http://schemas.openxmlformats.org/spreadsheetml/2006/main" count="330" uniqueCount="310">
  <si>
    <t>Ministerio de Hacienda</t>
  </si>
  <si>
    <t>Dirección General de Contabilidad Gubernamental</t>
  </si>
  <si>
    <t>En RD$</t>
  </si>
  <si>
    <t>DETALLE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</si>
  <si>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</si>
  <si>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</si>
  <si>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</si>
  <si>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</si>
  <si>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</si>
  <si>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</si>
  <si>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</si>
  <si>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</si>
  <si>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</si>
  <si>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</si>
  <si>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</si>
  <si>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</si>
  <si>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</si>
  <si>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</si>
  <si>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</si>
  <si>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</si>
  <si>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</si>
  <si>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</si>
  <si>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</si>
  <si>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</si>
  <si>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</si>
  <si>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</si>
  <si>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</si>
  <si>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</si>
  <si>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</si>
  <si>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</si>
  <si>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</si>
  <si>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</si>
  <si>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</si>
  <si>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</si>
  <si>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</si>
  <si>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</si>
  <si>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</si>
  <si>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</si>
  <si>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</si>
  <si>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</si>
  <si>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</si>
  <si>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</si>
  <si>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</si>
  <si>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</si>
  <si>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</si>
  <si>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</si>
  <si>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</si>
  <si>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</si>
  <si>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</si>
  <si>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</si>
  <si>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</si>
  <si>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</si>
  <si>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</si>
  <si>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</si>
  <si>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</si>
  <si>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</si>
  <si>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</si>
  <si>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</si>
  <si>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</si>
  <si>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</si>
  <si>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</si>
  <si>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</si>
  <si>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</si>
  <si>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</si>
  <si>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</si>
  <si>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</si>
  <si>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</si>
  <si>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</si>
  <si>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</si>
  <si>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</si>
  <si>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</si>
  <si>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</si>
  <si>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</si>
  <si>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</si>
  <si>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</si>
  <si>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</si>
  <si>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</si>
  <si>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</si>
  <si>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</si>
  <si>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</si>
  <si>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</si>
  <si>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</si>
  <si>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</si>
  <si>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</si>
  <si>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</si>
  <si>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</si>
  <si>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</si>
  <si>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</si>
  <si>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</si>
  <si>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</si>
  <si>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</si>
  <si>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</si>
  <si>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</si>
  <si>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</si>
  <si>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</si>
  <si>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</si>
  <si>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</si>
  <si>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</si>
  <si>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</si>
  <si>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</si>
  <si>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</si>
  <si>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</si>
  <si>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</si>
  <si>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</si>
  <si>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</si>
  <si>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</si>
  <si>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</si>
  <si>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</si>
  <si>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</si>
  <si>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</si>
  <si>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</si>
  <si>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</si>
  <si>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</si>
  <si>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</si>
  <si>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</si>
  <si>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</si>
  <si>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</si>
  <si>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</si>
  <si>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</si>
  <si>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</si>
  <si>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</si>
  <si>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</si>
  <si>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</si>
  <si>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</si>
  <si>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</si>
  <si>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</si>
  <si>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</si>
  <si>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</si>
  <si>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</si>
  <si>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</si>
  <si>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</si>
  <si>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</si>
  <si>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</si>
  <si>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</si>
  <si>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</si>
  <si>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</si>
  <si>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</si>
  <si>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</si>
  <si>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</si>
  <si>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</si>
  <si>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</si>
  <si>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</si>
  <si>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</si>
  <si>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</si>
  <si>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</si>
  <si>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</si>
  <si>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</si>
  <si>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</si>
  <si>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</si>
  <si>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</si>
  <si>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</si>
  <si>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</si>
  <si>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</si>
  <si>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</si>
  <si>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</si>
  <si>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</si>
  <si>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</si>
  <si>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</si>
  <si>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</si>
  <si>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</si>
  <si>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</si>
  <si>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</si>
  <si>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</si>
  <si>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</si>
  <si>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</si>
  <si>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</si>
  <si>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</si>
  <si>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</si>
  <si>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</si>
  <si>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</si>
  <si>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</si>
  <si>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</si>
  <si>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</si>
  <si>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</si>
  <si>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</si>
  <si>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</si>
  <si>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</si>
  <si>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</si>
  <si>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</si>
  <si>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</si>
  <si>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</si>
  <si>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</si>
  <si>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</si>
  <si>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</si>
  <si>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</si>
  <si>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</si>
  <si>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</si>
  <si>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</si>
  <si>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</si>
  <si>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</si>
  <si>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</si>
  <si>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</si>
  <si>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</si>
  <si>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</si>
  <si>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</si>
  <si>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</si>
  <si>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</si>
  <si>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</si>
  <si>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</si>
  <si>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</si>
  <si>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</si>
  <si>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</si>
  <si>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</si>
  <si>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</si>
  <si>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</si>
  <si>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</si>
  <si>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</si>
  <si>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</si>
  <si>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</si>
  <si>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</si>
  <si>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</si>
  <si>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</si>
  <si>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</si>
  <si>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</si>
  <si>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</si>
  <si>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</si>
  <si>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</si>
  <si>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</si>
  <si>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</si>
  <si>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</si>
  <si>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</si>
  <si>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</si>
  <si>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</si>
  <si>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</si>
  <si>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</si>
  <si>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</si>
  <si>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</si>
  <si>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</si>
  <si>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</si>
  <si>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</si>
  <si>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</si>
  <si>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</si>
  <si>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</si>
  <si>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</si>
  <si>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</si>
  <si>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</si>
  <si>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</si>
  <si>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</si>
  <si>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</si>
  <si>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</si>
  <si>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</si>
  <si>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</si>
  <si>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</si>
  <si>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</si>
  <si>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</si>
  <si>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</si>
  <si>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</si>
  <si>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</si>
  <si>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</si>
  <si>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</si>
  <si>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</si>
  <si>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</si>
  <si>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</si>
  <si>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</si>
  <si>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</si>
  <si>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</si>
  <si>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</si>
  <si>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</si>
  <si>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</si>
  <si>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</si>
  <si>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</si>
  <si>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</si>
  <si>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</si>
  <si>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</si>
  <si>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</si>
  <si>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</si>
  <si>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</si>
  <si>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</si>
  <si>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</si>
  <si>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</si>
  <si>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</si>
  <si>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</si>
  <si>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</si>
  <si>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</si>
  <si>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</si>
  <si>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</si>
  <si>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</si>
  <si>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</si>
  <si>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</si>
  <si>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</si>
  <si>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</si>
  <si>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</si>
  <si>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</si>
  <si>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</si>
  <si>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</si>
  <si>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</si>
  <si>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</si>
  <si>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</si>
  <si>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</si>
  <si>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</si>
  <si>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</si>
  <si>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</si>
  <si>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</si>
  <si>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</si>
  <si>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</si>
  <si>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</si>
  <si>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2.6.3.1.01</t>
  </si>
  <si>
    <t>Equipo médico y de laboratorio</t>
  </si>
  <si>
    <t>2.6.5.2.01</t>
  </si>
  <si>
    <t>Maquinaria y equipo industrial</t>
  </si>
  <si>
    <t xml:space="preserve">              Autorizado por</t>
  </si>
  <si>
    <t xml:space="preserve">Ejecución de Gastos y Aplicaciones Financieras </t>
  </si>
  <si>
    <t xml:space="preserve">Gastos Devengados </t>
  </si>
  <si>
    <t xml:space="preserve">    Ana Cecilia Mora De La Cruz</t>
  </si>
  <si>
    <t>2.6.5.6.01</t>
  </si>
  <si>
    <t>Equipo de generación eléctrica y a fines</t>
  </si>
  <si>
    <t>2.6.5.7.01</t>
  </si>
  <si>
    <t>Maquinas - Herramientas</t>
  </si>
  <si>
    <t xml:space="preserve">Noviembre </t>
  </si>
  <si>
    <t xml:space="preserve"> Enc. Sección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</si>
</sst>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1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8"/>
  <sheetViews>
    <sheetView tabSelected="1" topLeftCell="A154" workbookViewId="0">
      <selection activeCell="H191" sqref="H191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4" t="s">
        <v>0</v>
      </c>
      <c r="B4" s="54"/>
      <c r="C4" s="54"/>
      <c r="D4" s="54"/>
      <c r="E4" s="54"/>
      <c r="F4" s="54"/>
    </row>
    <row r="5" spans="1:8" ht="21" customHeight="1" x14ac:dyDescent="0.25">
      <c r="A5" s="55" t="s">
        <v>1</v>
      </c>
      <c r="B5" s="55"/>
      <c r="C5" s="55"/>
      <c r="D5" s="55"/>
      <c r="E5" s="55"/>
      <c r="F5" s="55"/>
    </row>
    <row r="6" spans="1:8" ht="15.75" x14ac:dyDescent="0.25">
      <c r="A6" s="56">
        <v>2024</v>
      </c>
      <c r="B6" s="56"/>
      <c r="C6" s="56"/>
      <c r="D6" s="56"/>
      <c r="E6" s="56"/>
      <c r="F6" s="56"/>
    </row>
    <row r="7" spans="1:8" ht="15.75" customHeight="1" x14ac:dyDescent="0.25">
      <c r="A7" s="57" t="s">
        <v>301</v>
      </c>
      <c r="B7" s="57"/>
      <c r="C7" s="57"/>
      <c r="D7" s="57"/>
      <c r="E7" s="57"/>
      <c r="F7" s="57"/>
    </row>
    <row r="8" spans="1:8" ht="15.75" x14ac:dyDescent="0.25">
      <c r="A8" s="57" t="s">
        <v>2</v>
      </c>
      <c r="B8" s="57"/>
      <c r="C8" s="57"/>
      <c r="D8" s="57"/>
      <c r="E8" s="57"/>
      <c r="F8" s="57"/>
    </row>
    <row r="10" spans="1:8" ht="15.75" x14ac:dyDescent="0.25">
      <c r="A10" s="58" t="s">
        <v>3</v>
      </c>
      <c r="B10" s="59"/>
      <c r="C10" s="59"/>
      <c r="D10" s="59"/>
      <c r="E10" s="60"/>
      <c r="F10" s="25" t="s">
        <v>302</v>
      </c>
    </row>
    <row r="11" spans="1:8" ht="15.75" x14ac:dyDescent="0.25">
      <c r="A11" s="61"/>
      <c r="B11" s="62"/>
      <c r="C11" s="62"/>
      <c r="D11" s="62"/>
      <c r="E11" s="63"/>
      <c r="F11" s="26" t="s">
        <v>308</v>
      </c>
    </row>
    <row r="12" spans="1:8" x14ac:dyDescent="0.25">
      <c r="A12" s="64" t="s">
        <v>4</v>
      </c>
      <c r="B12" s="65"/>
      <c r="C12" s="65"/>
      <c r="D12" s="65"/>
      <c r="E12" s="65"/>
      <c r="F12" s="27">
        <f>+F13+F38+F97+F155</f>
        <v>61295039.140000001</v>
      </c>
      <c r="G12" s="41"/>
      <c r="H12" s="42"/>
    </row>
    <row r="13" spans="1:8" x14ac:dyDescent="0.25">
      <c r="A13" s="66" t="s">
        <v>5</v>
      </c>
      <c r="B13" s="67"/>
      <c r="C13" s="67"/>
      <c r="D13" s="67"/>
      <c r="E13" s="67"/>
      <c r="F13" s="28">
        <f>+F14+F24+F32+F34</f>
        <v>53832001.460000001</v>
      </c>
      <c r="G13" s="22"/>
    </row>
    <row r="14" spans="1:8" x14ac:dyDescent="0.25">
      <c r="A14" s="68" t="s">
        <v>6</v>
      </c>
      <c r="B14" s="53"/>
      <c r="C14" s="53"/>
      <c r="D14" s="53"/>
      <c r="E14" s="53"/>
      <c r="F14" s="27">
        <f>+F15+F16+F17+F18+F19+F20+F21+F22+F23</f>
        <v>49332612.939999998</v>
      </c>
    </row>
    <row r="15" spans="1:8" x14ac:dyDescent="0.25">
      <c r="A15" s="1"/>
      <c r="B15" s="2"/>
      <c r="C15" s="2"/>
      <c r="D15" s="2" t="s">
        <v>7</v>
      </c>
      <c r="E15" s="3" t="s">
        <v>8</v>
      </c>
      <c r="F15" s="29">
        <v>13555250</v>
      </c>
    </row>
    <row r="16" spans="1:8" x14ac:dyDescent="0.25">
      <c r="A16" s="1"/>
      <c r="B16" s="2"/>
      <c r="C16" s="2"/>
      <c r="D16" s="2" t="s">
        <v>275</v>
      </c>
      <c r="E16" s="3" t="s">
        <v>276</v>
      </c>
      <c r="F16" s="29">
        <v>0</v>
      </c>
    </row>
    <row r="17" spans="1:6" x14ac:dyDescent="0.25">
      <c r="A17" s="1"/>
      <c r="B17" s="2"/>
      <c r="C17" s="2"/>
      <c r="D17" s="2" t="s">
        <v>9</v>
      </c>
      <c r="E17" s="3" t="s">
        <v>10</v>
      </c>
      <c r="F17" s="29">
        <v>65000</v>
      </c>
    </row>
    <row r="18" spans="1:6" x14ac:dyDescent="0.25">
      <c r="A18" s="1"/>
      <c r="B18" s="2"/>
      <c r="C18" s="2"/>
      <c r="D18" s="2" t="s">
        <v>11</v>
      </c>
      <c r="E18" s="3" t="s">
        <v>12</v>
      </c>
      <c r="F18" s="29">
        <v>10980860.26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29">
        <v>201000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29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29">
        <v>24530502.68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29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29">
        <v>0</v>
      </c>
    </row>
    <row r="24" spans="1:6" x14ac:dyDescent="0.25">
      <c r="A24" s="23"/>
      <c r="B24" s="24"/>
      <c r="C24" s="53" t="s">
        <v>23</v>
      </c>
      <c r="D24" s="53"/>
      <c r="E24" s="53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277</v>
      </c>
      <c r="E25" s="3" t="s">
        <v>278</v>
      </c>
      <c r="F25" s="29">
        <v>0</v>
      </c>
    </row>
    <row r="26" spans="1:6" x14ac:dyDescent="0.25">
      <c r="A26" s="1"/>
      <c r="B26" s="2"/>
      <c r="C26" s="2"/>
      <c r="D26" s="2" t="s">
        <v>24</v>
      </c>
      <c r="E26" s="3" t="s">
        <v>25</v>
      </c>
      <c r="F26" s="29">
        <v>514000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29">
        <v>217000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29">
        <v>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6" x14ac:dyDescent="0.25">
      <c r="A32" s="23"/>
      <c r="B32" s="24"/>
      <c r="C32" s="53" t="s">
        <v>36</v>
      </c>
      <c r="D32" s="53"/>
      <c r="E32" s="53"/>
      <c r="F32" s="27">
        <f>+F33</f>
        <v>0</v>
      </c>
    </row>
    <row r="33" spans="1:6" x14ac:dyDescent="0.25">
      <c r="A33" s="1"/>
      <c r="B33" s="2"/>
      <c r="C33" s="2"/>
      <c r="D33" s="2" t="s">
        <v>37</v>
      </c>
      <c r="E33" s="2" t="s">
        <v>38</v>
      </c>
      <c r="F33" s="29">
        <v>0</v>
      </c>
    </row>
    <row r="34" spans="1:6" x14ac:dyDescent="0.25">
      <c r="A34" s="1"/>
      <c r="B34" s="2"/>
      <c r="C34" s="53" t="s">
        <v>39</v>
      </c>
      <c r="D34" s="53"/>
      <c r="E34" s="53"/>
      <c r="F34" s="27">
        <f>+F35+F36+F37</f>
        <v>3768388.52</v>
      </c>
    </row>
    <row r="35" spans="1:6" x14ac:dyDescent="0.25">
      <c r="A35" s="1"/>
      <c r="B35" s="2"/>
      <c r="C35" s="2"/>
      <c r="D35" s="2" t="s">
        <v>40</v>
      </c>
      <c r="E35" s="3" t="s">
        <v>41</v>
      </c>
      <c r="F35" s="29">
        <v>1757949.55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1767988.75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242450.22</v>
      </c>
    </row>
    <row r="38" spans="1:6" x14ac:dyDescent="0.25">
      <c r="A38" s="66" t="s">
        <v>46</v>
      </c>
      <c r="B38" s="67"/>
      <c r="C38" s="67"/>
      <c r="D38" s="67"/>
      <c r="E38" s="67"/>
      <c r="F38" s="28">
        <f>+F39+F45+F50+F52+F56+F61+F66+F75+F93</f>
        <v>4917697.6400000006</v>
      </c>
    </row>
    <row r="39" spans="1:6" x14ac:dyDescent="0.25">
      <c r="A39" s="23"/>
      <c r="B39" s="24"/>
      <c r="C39" s="53" t="s">
        <v>47</v>
      </c>
      <c r="D39" s="53"/>
      <c r="E39" s="53"/>
      <c r="F39" s="27">
        <f>+F40+F41+F42+F43+F44</f>
        <v>878196.56</v>
      </c>
    </row>
    <row r="40" spans="1:6" x14ac:dyDescent="0.25">
      <c r="A40" s="1"/>
      <c r="B40" s="2"/>
      <c r="C40" s="4"/>
      <c r="D40" s="2" t="s">
        <v>48</v>
      </c>
      <c r="E40" s="3" t="s">
        <v>49</v>
      </c>
      <c r="F40" s="29">
        <v>0</v>
      </c>
    </row>
    <row r="41" spans="1:6" x14ac:dyDescent="0.25">
      <c r="A41" s="1"/>
      <c r="B41" s="2"/>
      <c r="C41" s="2"/>
      <c r="D41" s="2" t="s">
        <v>50</v>
      </c>
      <c r="E41" s="3" t="s">
        <v>51</v>
      </c>
      <c r="F41" s="29">
        <v>77251.22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379087.13</v>
      </c>
    </row>
    <row r="44" spans="1:6" s="5" customFormat="1" x14ac:dyDescent="0.25">
      <c r="A44" s="1"/>
      <c r="B44" s="2"/>
      <c r="C44" s="2"/>
      <c r="D44" s="2" t="s">
        <v>56</v>
      </c>
      <c r="E44" s="3" t="s">
        <v>57</v>
      </c>
      <c r="F44" s="29">
        <v>421858.21</v>
      </c>
    </row>
    <row r="45" spans="1:6" x14ac:dyDescent="0.25">
      <c r="A45" s="23"/>
      <c r="B45" s="24"/>
      <c r="C45" s="53" t="s">
        <v>58</v>
      </c>
      <c r="D45" s="53"/>
      <c r="E45" s="53"/>
      <c r="F45" s="27">
        <f>+F46+F47+F48+F49</f>
        <v>48439</v>
      </c>
    </row>
    <row r="46" spans="1:6" x14ac:dyDescent="0.25">
      <c r="A46" s="1"/>
      <c r="B46" s="2"/>
      <c r="C46" s="2"/>
      <c r="D46" s="2" t="s">
        <v>59</v>
      </c>
      <c r="E46" s="3" t="s">
        <v>60</v>
      </c>
      <c r="F46" s="29">
        <v>0</v>
      </c>
    </row>
    <row r="47" spans="1:6" x14ac:dyDescent="0.25">
      <c r="A47" s="1"/>
      <c r="B47" s="2"/>
      <c r="C47" s="2"/>
      <c r="D47" s="2" t="s">
        <v>280</v>
      </c>
      <c r="E47" s="3" t="s">
        <v>281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s="5" customFormat="1" x14ac:dyDescent="0.25">
      <c r="A49" s="1"/>
      <c r="B49" s="2"/>
      <c r="C49" s="2"/>
      <c r="D49" s="2" t="s">
        <v>61</v>
      </c>
      <c r="E49" s="3" t="s">
        <v>62</v>
      </c>
      <c r="F49" s="29">
        <v>48439</v>
      </c>
    </row>
    <row r="50" spans="1:6" x14ac:dyDescent="0.25">
      <c r="A50" s="23"/>
      <c r="B50" s="24"/>
      <c r="C50" s="53" t="s">
        <v>63</v>
      </c>
      <c r="D50" s="53"/>
      <c r="E50" s="53"/>
      <c r="F50" s="27">
        <f>+F51</f>
        <v>0</v>
      </c>
    </row>
    <row r="51" spans="1:6" x14ac:dyDescent="0.25">
      <c r="A51" s="1"/>
      <c r="B51" s="2"/>
      <c r="C51" s="2"/>
      <c r="D51" s="2" t="s">
        <v>64</v>
      </c>
      <c r="E51" s="2" t="s">
        <v>65</v>
      </c>
      <c r="F51" s="29">
        <v>0</v>
      </c>
    </row>
    <row r="52" spans="1:6" x14ac:dyDescent="0.25">
      <c r="A52" s="23"/>
      <c r="B52" s="24"/>
      <c r="C52" s="53" t="s">
        <v>66</v>
      </c>
      <c r="D52" s="53"/>
      <c r="E52" s="53"/>
      <c r="F52" s="27">
        <f>+F53+F54+F55</f>
        <v>0</v>
      </c>
    </row>
    <row r="53" spans="1:6" x14ac:dyDescent="0.25">
      <c r="A53" s="1"/>
      <c r="B53" s="2"/>
      <c r="C53" s="2"/>
      <c r="D53" s="2" t="s">
        <v>67</v>
      </c>
      <c r="E53" s="3" t="s">
        <v>68</v>
      </c>
      <c r="F53" s="29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29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29">
        <v>0</v>
      </c>
    </row>
    <row r="56" spans="1:6" x14ac:dyDescent="0.25">
      <c r="A56" s="23"/>
      <c r="B56" s="24"/>
      <c r="C56" s="53" t="s">
        <v>73</v>
      </c>
      <c r="D56" s="53"/>
      <c r="E56" s="53"/>
      <c r="F56" s="27">
        <f>+F57+F58+F59+F60</f>
        <v>2199353.2400000002</v>
      </c>
    </row>
    <row r="57" spans="1:6" x14ac:dyDescent="0.25">
      <c r="A57" s="1"/>
      <c r="B57" s="2"/>
      <c r="C57" s="2"/>
      <c r="D57" s="2" t="s">
        <v>74</v>
      </c>
      <c r="E57" s="3" t="s">
        <v>75</v>
      </c>
      <c r="F57" s="29">
        <v>88000</v>
      </c>
    </row>
    <row r="58" spans="1:6" x14ac:dyDescent="0.25">
      <c r="A58" s="1"/>
      <c r="B58" s="2"/>
      <c r="C58" s="2"/>
      <c r="D58" s="2" t="s">
        <v>282</v>
      </c>
      <c r="E58" s="3" t="s">
        <v>283</v>
      </c>
      <c r="F58" s="29">
        <v>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78</v>
      </c>
      <c r="E60" s="3" t="s">
        <v>79</v>
      </c>
      <c r="F60" s="29">
        <v>2111353.2400000002</v>
      </c>
    </row>
    <row r="61" spans="1:6" x14ac:dyDescent="0.25">
      <c r="A61" s="23"/>
      <c r="B61" s="24"/>
      <c r="C61" s="53" t="s">
        <v>80</v>
      </c>
      <c r="D61" s="53"/>
      <c r="E61" s="53"/>
      <c r="F61" s="27">
        <f>+F62+F63</f>
        <v>156163.41999999998</v>
      </c>
    </row>
    <row r="62" spans="1:6" x14ac:dyDescent="0.25">
      <c r="A62" s="1"/>
      <c r="B62" s="2"/>
      <c r="C62" s="2"/>
      <c r="D62" s="2" t="s">
        <v>81</v>
      </c>
      <c r="E62" s="3" t="s">
        <v>82</v>
      </c>
      <c r="F62" s="29">
        <v>90089.91</v>
      </c>
    </row>
    <row r="63" spans="1:6" x14ac:dyDescent="0.25">
      <c r="A63" s="1"/>
      <c r="B63" s="2"/>
      <c r="C63" s="2"/>
      <c r="D63" s="2" t="s">
        <v>83</v>
      </c>
      <c r="E63" s="3" t="s">
        <v>84</v>
      </c>
      <c r="F63" s="29">
        <v>66073.509999999995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9" t="s">
        <v>85</v>
      </c>
      <c r="D66" s="69"/>
      <c r="E66" s="69"/>
      <c r="F66" s="31">
        <f>+F67+F68+F69+F70+F71+F72+F73+F74</f>
        <v>299994.32</v>
      </c>
    </row>
    <row r="67" spans="1:6" x14ac:dyDescent="0.25">
      <c r="A67" s="1"/>
      <c r="B67" s="2"/>
      <c r="C67" s="2"/>
      <c r="D67" s="2" t="s">
        <v>86</v>
      </c>
      <c r="E67" s="3" t="s">
        <v>87</v>
      </c>
      <c r="F67" s="29">
        <v>0</v>
      </c>
    </row>
    <row r="68" spans="1:6" x14ac:dyDescent="0.25">
      <c r="A68" s="1"/>
      <c r="B68" s="2"/>
      <c r="C68" s="2"/>
      <c r="D68" s="2" t="s">
        <v>88</v>
      </c>
      <c r="E68" s="3" t="s">
        <v>89</v>
      </c>
      <c r="F68" s="29">
        <v>0</v>
      </c>
    </row>
    <row r="69" spans="1:6" ht="26.25" x14ac:dyDescent="0.25">
      <c r="A69" s="1"/>
      <c r="B69" s="2"/>
      <c r="C69" s="2"/>
      <c r="D69" s="2" t="s">
        <v>90</v>
      </c>
      <c r="E69" s="3" t="s">
        <v>91</v>
      </c>
      <c r="F69" s="29">
        <v>0</v>
      </c>
    </row>
    <row r="70" spans="1:6" x14ac:dyDescent="0.25">
      <c r="A70" s="1"/>
      <c r="B70" s="2"/>
      <c r="C70" s="2"/>
      <c r="D70" s="2" t="s">
        <v>92</v>
      </c>
      <c r="E70" s="3" t="s">
        <v>93</v>
      </c>
      <c r="F70" s="29">
        <v>0</v>
      </c>
    </row>
    <row r="71" spans="1:6" x14ac:dyDescent="0.25">
      <c r="A71" s="1"/>
      <c r="B71" s="2"/>
      <c r="C71" s="2"/>
      <c r="D71" s="2" t="s">
        <v>94</v>
      </c>
      <c r="E71" s="3" t="s">
        <v>95</v>
      </c>
      <c r="F71" s="29">
        <v>0</v>
      </c>
    </row>
    <row r="72" spans="1:6" ht="26.25" x14ac:dyDescent="0.25">
      <c r="A72" s="1"/>
      <c r="B72" s="2"/>
      <c r="C72" s="2"/>
      <c r="D72" s="2" t="s">
        <v>96</v>
      </c>
      <c r="E72" s="3" t="s">
        <v>97</v>
      </c>
      <c r="F72" s="29">
        <v>292376.42</v>
      </c>
    </row>
    <row r="73" spans="1:6" x14ac:dyDescent="0.25">
      <c r="A73" s="1"/>
      <c r="B73" s="2"/>
      <c r="C73" s="2"/>
      <c r="D73" s="2" t="s">
        <v>98</v>
      </c>
      <c r="E73" s="3" t="s">
        <v>99</v>
      </c>
      <c r="F73" s="29">
        <v>7617.9</v>
      </c>
    </row>
    <row r="74" spans="1:6" x14ac:dyDescent="0.25">
      <c r="A74" s="1"/>
      <c r="B74" s="2"/>
      <c r="C74" s="2"/>
      <c r="D74" s="2" t="s">
        <v>100</v>
      </c>
      <c r="E74" s="3" t="s">
        <v>101</v>
      </c>
      <c r="F74" s="29">
        <v>0</v>
      </c>
    </row>
    <row r="75" spans="1:6" x14ac:dyDescent="0.25">
      <c r="A75" s="23"/>
      <c r="B75" s="24"/>
      <c r="C75" s="53" t="s">
        <v>102</v>
      </c>
      <c r="D75" s="53"/>
      <c r="E75" s="53"/>
      <c r="F75" s="27">
        <f>+F76+F77+F78+F79+F80+F81+F82+F83+F84+F87+F88+F89+F90+F92+F91+F85+F86</f>
        <v>1268291.1000000001</v>
      </c>
    </row>
    <row r="76" spans="1:6" x14ac:dyDescent="0.25">
      <c r="A76" s="1"/>
      <c r="B76" s="2"/>
      <c r="C76" s="2"/>
      <c r="D76" s="2" t="s">
        <v>103</v>
      </c>
      <c r="E76" s="3" t="s">
        <v>104</v>
      </c>
      <c r="F76" s="29">
        <v>0</v>
      </c>
    </row>
    <row r="77" spans="1:6" x14ac:dyDescent="0.25">
      <c r="A77" s="1"/>
      <c r="B77" s="2"/>
      <c r="C77" s="2"/>
      <c r="D77" s="2" t="s">
        <v>105</v>
      </c>
      <c r="E77" s="3" t="s">
        <v>106</v>
      </c>
      <c r="F77" s="29">
        <v>0</v>
      </c>
    </row>
    <row r="78" spans="1:6" x14ac:dyDescent="0.25">
      <c r="A78" s="1"/>
      <c r="B78" s="2"/>
      <c r="C78" s="2"/>
      <c r="D78" s="2" t="s">
        <v>107</v>
      </c>
      <c r="E78" s="3" t="s">
        <v>108</v>
      </c>
      <c r="F78" s="29">
        <v>0</v>
      </c>
    </row>
    <row r="79" spans="1:6" x14ac:dyDescent="0.25">
      <c r="A79" s="1"/>
      <c r="B79" s="2"/>
      <c r="C79" s="2"/>
      <c r="D79" s="2" t="s">
        <v>109</v>
      </c>
      <c r="E79" s="3" t="s">
        <v>110</v>
      </c>
      <c r="F79" s="29">
        <v>0</v>
      </c>
    </row>
    <row r="80" spans="1:6" x14ac:dyDescent="0.25">
      <c r="A80" s="1"/>
      <c r="B80" s="2"/>
      <c r="C80" s="2"/>
      <c r="D80" s="2" t="s">
        <v>111</v>
      </c>
      <c r="E80" s="3" t="s">
        <v>112</v>
      </c>
      <c r="F80" s="29">
        <v>4073.45</v>
      </c>
    </row>
    <row r="81" spans="1:6" x14ac:dyDescent="0.25">
      <c r="A81" s="1"/>
      <c r="B81" s="2"/>
      <c r="C81" s="2"/>
      <c r="D81" s="2" t="s">
        <v>113</v>
      </c>
      <c r="E81" s="3" t="s">
        <v>114</v>
      </c>
      <c r="F81" s="29">
        <v>0</v>
      </c>
    </row>
    <row r="82" spans="1:6" x14ac:dyDescent="0.25">
      <c r="A82" s="1"/>
      <c r="B82" s="2"/>
      <c r="C82" s="2"/>
      <c r="D82" s="2" t="s">
        <v>115</v>
      </c>
      <c r="E82" s="3" t="s">
        <v>116</v>
      </c>
      <c r="F82" s="29">
        <v>0</v>
      </c>
    </row>
    <row r="83" spans="1:6" x14ac:dyDescent="0.25">
      <c r="A83" s="1"/>
      <c r="B83" s="2"/>
      <c r="C83" s="2"/>
      <c r="D83" s="2" t="s">
        <v>117</v>
      </c>
      <c r="E83" s="3" t="s">
        <v>118</v>
      </c>
      <c r="F83" s="29">
        <v>0</v>
      </c>
    </row>
    <row r="84" spans="1:6" x14ac:dyDescent="0.25">
      <c r="A84" s="1"/>
      <c r="B84" s="2"/>
      <c r="C84" s="2"/>
      <c r="D84" s="2" t="s">
        <v>119</v>
      </c>
      <c r="E84" s="3" t="s">
        <v>120</v>
      </c>
      <c r="F84" s="29">
        <v>0</v>
      </c>
    </row>
    <row r="85" spans="1:6" x14ac:dyDescent="0.25">
      <c r="A85" s="1"/>
      <c r="B85" s="2"/>
      <c r="C85" s="2"/>
      <c r="D85" s="2" t="s">
        <v>121</v>
      </c>
      <c r="E85" s="3" t="s">
        <v>122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35400</v>
      </c>
    </row>
    <row r="88" spans="1:6" x14ac:dyDescent="0.25">
      <c r="A88" s="1"/>
      <c r="B88" s="2"/>
      <c r="C88" s="2"/>
      <c r="D88" s="2" t="s">
        <v>125</v>
      </c>
      <c r="E88" s="3" t="s">
        <v>126</v>
      </c>
      <c r="F88" s="29">
        <v>0</v>
      </c>
    </row>
    <row r="89" spans="1:6" x14ac:dyDescent="0.25">
      <c r="A89" s="1"/>
      <c r="B89" s="2"/>
      <c r="C89" s="2"/>
      <c r="D89" s="2" t="s">
        <v>127</v>
      </c>
      <c r="E89" s="3" t="s">
        <v>128</v>
      </c>
      <c r="F89" s="29">
        <v>544417.65</v>
      </c>
    </row>
    <row r="90" spans="1:6" x14ac:dyDescent="0.25">
      <c r="A90" s="1"/>
      <c r="B90" s="2"/>
      <c r="C90" s="2"/>
      <c r="D90" s="2" t="s">
        <v>129</v>
      </c>
      <c r="E90" s="3" t="s">
        <v>130</v>
      </c>
      <c r="F90" s="29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684400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23"/>
      <c r="B93" s="24"/>
      <c r="C93" s="53" t="s">
        <v>133</v>
      </c>
      <c r="D93" s="53"/>
      <c r="E93" s="53"/>
      <c r="F93" s="27">
        <f>F94+F95+F96</f>
        <v>67260</v>
      </c>
    </row>
    <row r="94" spans="1:6" x14ac:dyDescent="0.25">
      <c r="A94" s="44"/>
      <c r="B94" s="45"/>
      <c r="C94" s="43"/>
      <c r="D94" s="2" t="s">
        <v>284</v>
      </c>
      <c r="E94" s="3" t="s">
        <v>285</v>
      </c>
      <c r="F94" s="29">
        <v>0</v>
      </c>
    </row>
    <row r="95" spans="1:6" x14ac:dyDescent="0.25">
      <c r="A95" s="1"/>
      <c r="B95" s="2"/>
      <c r="C95" s="2"/>
      <c r="D95" s="2" t="s">
        <v>134</v>
      </c>
      <c r="E95" s="3" t="s">
        <v>135</v>
      </c>
      <c r="F95" s="29">
        <v>67260</v>
      </c>
    </row>
    <row r="96" spans="1:6" ht="15" customHeight="1" x14ac:dyDescent="0.25">
      <c r="A96" s="1"/>
      <c r="B96" s="2"/>
      <c r="C96" s="2"/>
      <c r="D96" s="2" t="s">
        <v>136</v>
      </c>
      <c r="E96" s="3" t="s">
        <v>137</v>
      </c>
      <c r="F96" s="29">
        <v>0</v>
      </c>
    </row>
    <row r="97" spans="1:6" x14ac:dyDescent="0.25">
      <c r="A97" s="66" t="s">
        <v>138</v>
      </c>
      <c r="B97" s="67"/>
      <c r="C97" s="67"/>
      <c r="D97" s="67"/>
      <c r="E97" s="67"/>
      <c r="F97" s="28">
        <f>+F98+F101+F105+F111+F113+F116+F129+F138</f>
        <v>2539204.04</v>
      </c>
    </row>
    <row r="98" spans="1:6" x14ac:dyDescent="0.25">
      <c r="A98" s="23"/>
      <c r="B98" s="24"/>
      <c r="C98" s="53" t="s">
        <v>139</v>
      </c>
      <c r="D98" s="53"/>
      <c r="E98" s="53"/>
      <c r="F98" s="27">
        <f>+F99+F100</f>
        <v>153032.60999999999</v>
      </c>
    </row>
    <row r="99" spans="1:6" x14ac:dyDescent="0.25">
      <c r="A99" s="1"/>
      <c r="B99" s="2"/>
      <c r="C99" s="2"/>
      <c r="D99" s="2" t="s">
        <v>140</v>
      </c>
      <c r="E99" s="3" t="s">
        <v>141</v>
      </c>
      <c r="F99" s="29">
        <v>143592.60999999999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29">
        <v>9440</v>
      </c>
    </row>
    <row r="101" spans="1:6" x14ac:dyDescent="0.25">
      <c r="A101" s="23"/>
      <c r="B101" s="24"/>
      <c r="C101" s="53" t="s">
        <v>144</v>
      </c>
      <c r="D101" s="53"/>
      <c r="E101" s="53"/>
      <c r="F101" s="27">
        <f>+F102+F103+F104</f>
        <v>129062.5</v>
      </c>
    </row>
    <row r="102" spans="1:6" x14ac:dyDescent="0.25">
      <c r="A102" s="1"/>
      <c r="B102" s="2"/>
      <c r="C102" s="2"/>
      <c r="D102" s="2" t="s">
        <v>145</v>
      </c>
      <c r="E102" s="3" t="s">
        <v>146</v>
      </c>
      <c r="F102" s="29"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29">
        <v>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29">
        <v>129062.5</v>
      </c>
    </row>
    <row r="105" spans="1:6" x14ac:dyDescent="0.25">
      <c r="A105" s="23"/>
      <c r="B105" s="24"/>
      <c r="C105" s="53" t="s">
        <v>151</v>
      </c>
      <c r="D105" s="53"/>
      <c r="E105" s="53"/>
      <c r="F105" s="27">
        <f>+F106+F107+F108+F109+F110</f>
        <v>116865.64</v>
      </c>
    </row>
    <row r="106" spans="1:6" x14ac:dyDescent="0.25">
      <c r="A106" s="1"/>
      <c r="B106" s="2"/>
      <c r="C106" s="2"/>
      <c r="D106" s="2" t="s">
        <v>152</v>
      </c>
      <c r="E106" s="3" t="s">
        <v>153</v>
      </c>
      <c r="F106" s="29">
        <v>0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29">
        <v>93560.639999999999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23305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0</v>
      </c>
    </row>
    <row r="110" spans="1:6" x14ac:dyDescent="0.25">
      <c r="A110" s="1"/>
      <c r="B110" s="2"/>
      <c r="C110" s="2"/>
      <c r="D110" s="2" t="s">
        <v>286</v>
      </c>
      <c r="E110" s="3" t="s">
        <v>287</v>
      </c>
      <c r="F110" s="29">
        <v>0</v>
      </c>
    </row>
    <row r="111" spans="1:6" x14ac:dyDescent="0.25">
      <c r="A111" s="23"/>
      <c r="B111" s="24"/>
      <c r="C111" s="53" t="s">
        <v>158</v>
      </c>
      <c r="D111" s="53"/>
      <c r="E111" s="53"/>
      <c r="F111" s="27">
        <f>+F112</f>
        <v>73080</v>
      </c>
    </row>
    <row r="112" spans="1:6" x14ac:dyDescent="0.25">
      <c r="A112" s="1"/>
      <c r="B112" s="2"/>
      <c r="C112" s="2"/>
      <c r="D112" s="2" t="s">
        <v>159</v>
      </c>
      <c r="E112" s="3" t="s">
        <v>160</v>
      </c>
      <c r="F112" s="29">
        <v>73080</v>
      </c>
    </row>
    <row r="113" spans="1:6" x14ac:dyDescent="0.25">
      <c r="A113" s="23"/>
      <c r="B113" s="24"/>
      <c r="C113" s="53" t="s">
        <v>161</v>
      </c>
      <c r="D113" s="53"/>
      <c r="E113" s="53"/>
      <c r="F113" s="27">
        <f>+F114+F115</f>
        <v>0</v>
      </c>
    </row>
    <row r="114" spans="1:6" x14ac:dyDescent="0.25">
      <c r="A114" s="1"/>
      <c r="B114" s="2"/>
      <c r="C114" s="2"/>
      <c r="D114" s="2" t="s">
        <v>162</v>
      </c>
      <c r="E114" s="3" t="s">
        <v>163</v>
      </c>
      <c r="F114" s="29">
        <v>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0</v>
      </c>
    </row>
    <row r="116" spans="1:6" x14ac:dyDescent="0.25">
      <c r="A116" s="1"/>
      <c r="B116" s="2"/>
      <c r="C116" s="53" t="s">
        <v>166</v>
      </c>
      <c r="D116" s="53"/>
      <c r="E116" s="53"/>
      <c r="F116" s="27">
        <f>+F117+F118+F119+F120+F121+F122+F123+F124+F125+F126+F127+F128</f>
        <v>0</v>
      </c>
    </row>
    <row r="117" spans="1:6" x14ac:dyDescent="0.25">
      <c r="A117" s="1"/>
      <c r="B117" s="2"/>
      <c r="C117" s="2"/>
      <c r="D117" s="2" t="s">
        <v>167</v>
      </c>
      <c r="E117" s="3" t="s">
        <v>168</v>
      </c>
      <c r="F117" s="29">
        <v>0</v>
      </c>
    </row>
    <row r="118" spans="1:6" x14ac:dyDescent="0.25">
      <c r="A118" s="1"/>
      <c r="B118" s="2"/>
      <c r="C118" s="2"/>
      <c r="D118" s="2" t="s">
        <v>169</v>
      </c>
      <c r="E118" s="3" t="s">
        <v>170</v>
      </c>
      <c r="F118" s="29">
        <v>0</v>
      </c>
    </row>
    <row r="119" spans="1:6" x14ac:dyDescent="0.25">
      <c r="A119" s="1"/>
      <c r="B119" s="2"/>
      <c r="C119" s="2"/>
      <c r="D119" s="2" t="s">
        <v>171</v>
      </c>
      <c r="E119" s="3" t="s">
        <v>172</v>
      </c>
      <c r="F119" s="29">
        <v>0</v>
      </c>
    </row>
    <row r="120" spans="1:6" x14ac:dyDescent="0.25">
      <c r="A120" s="1"/>
      <c r="B120" s="2"/>
      <c r="C120" s="2"/>
      <c r="D120" s="2" t="s">
        <v>173</v>
      </c>
      <c r="E120" s="3" t="s">
        <v>174</v>
      </c>
      <c r="F120" s="29">
        <v>0</v>
      </c>
    </row>
    <row r="121" spans="1:6" x14ac:dyDescent="0.25">
      <c r="A121" s="6"/>
      <c r="B121" s="7"/>
      <c r="C121" s="7"/>
      <c r="D121" s="7" t="s">
        <v>175</v>
      </c>
      <c r="E121" s="8" t="s">
        <v>176</v>
      </c>
      <c r="F121" s="30">
        <v>0</v>
      </c>
    </row>
    <row r="122" spans="1:6" x14ac:dyDescent="0.25">
      <c r="A122" s="11"/>
      <c r="B122" s="12"/>
      <c r="C122" s="12"/>
      <c r="D122" s="12" t="s">
        <v>177</v>
      </c>
      <c r="E122" s="13" t="s">
        <v>178</v>
      </c>
      <c r="F122" s="32">
        <v>0</v>
      </c>
    </row>
    <row r="123" spans="1:6" x14ac:dyDescent="0.25">
      <c r="A123" s="1"/>
      <c r="B123" s="2"/>
      <c r="C123" s="2"/>
      <c r="D123" s="2" t="s">
        <v>179</v>
      </c>
      <c r="E123" s="3" t="s">
        <v>180</v>
      </c>
      <c r="F123" s="29">
        <v>0</v>
      </c>
    </row>
    <row r="124" spans="1:6" x14ac:dyDescent="0.25">
      <c r="A124" s="1"/>
      <c r="B124" s="2"/>
      <c r="C124" s="2"/>
      <c r="D124" s="2" t="s">
        <v>181</v>
      </c>
      <c r="E124" s="3" t="s">
        <v>182</v>
      </c>
      <c r="F124" s="29">
        <v>0</v>
      </c>
    </row>
    <row r="125" spans="1:6" x14ac:dyDescent="0.25">
      <c r="A125" s="1"/>
      <c r="B125" s="2"/>
      <c r="C125" s="2"/>
      <c r="D125" s="2" t="s">
        <v>183</v>
      </c>
      <c r="E125" s="3" t="s">
        <v>184</v>
      </c>
      <c r="F125" s="29">
        <v>0</v>
      </c>
    </row>
    <row r="126" spans="1:6" x14ac:dyDescent="0.25">
      <c r="A126" s="1"/>
      <c r="B126" s="2"/>
      <c r="C126" s="2"/>
      <c r="D126" s="2" t="s">
        <v>185</v>
      </c>
      <c r="E126" s="3" t="s">
        <v>186</v>
      </c>
      <c r="F126" s="29">
        <v>0</v>
      </c>
    </row>
    <row r="127" spans="1:6" x14ac:dyDescent="0.25">
      <c r="A127" s="1"/>
      <c r="B127" s="2"/>
      <c r="C127" s="2"/>
      <c r="D127" s="2" t="s">
        <v>187</v>
      </c>
      <c r="E127" s="3" t="s">
        <v>188</v>
      </c>
      <c r="F127" s="29">
        <v>0</v>
      </c>
    </row>
    <row r="128" spans="1:6" x14ac:dyDescent="0.25">
      <c r="A128" s="1"/>
      <c r="B128" s="2"/>
      <c r="C128" s="2"/>
      <c r="D128" s="2" t="s">
        <v>189</v>
      </c>
      <c r="E128" s="3" t="s">
        <v>190</v>
      </c>
      <c r="F128" s="29">
        <v>0</v>
      </c>
    </row>
    <row r="129" spans="1:6" x14ac:dyDescent="0.25">
      <c r="A129" s="1"/>
      <c r="B129" s="2"/>
      <c r="C129" s="53" t="s">
        <v>191</v>
      </c>
      <c r="D129" s="53"/>
      <c r="E129" s="53"/>
      <c r="F129" s="27">
        <f>+F130+F131+F132+F133+F134+F135+F136+F137</f>
        <v>1765705.2</v>
      </c>
    </row>
    <row r="130" spans="1:6" x14ac:dyDescent="0.25">
      <c r="A130" s="1"/>
      <c r="B130" s="2"/>
      <c r="C130" s="2"/>
      <c r="D130" s="2" t="s">
        <v>192</v>
      </c>
      <c r="E130" s="3" t="s">
        <v>193</v>
      </c>
      <c r="F130" s="29">
        <v>1750000</v>
      </c>
    </row>
    <row r="131" spans="1:6" x14ac:dyDescent="0.25">
      <c r="A131" s="1"/>
      <c r="B131" s="2"/>
      <c r="C131" s="2"/>
      <c r="D131" s="2" t="s">
        <v>194</v>
      </c>
      <c r="E131" s="3" t="s">
        <v>195</v>
      </c>
      <c r="F131" s="29">
        <v>7091.2</v>
      </c>
    </row>
    <row r="132" spans="1:6" x14ac:dyDescent="0.25">
      <c r="A132" s="1"/>
      <c r="B132" s="2"/>
      <c r="C132" s="2"/>
      <c r="D132" s="2" t="s">
        <v>196</v>
      </c>
      <c r="E132" s="3" t="s">
        <v>197</v>
      </c>
      <c r="F132" s="29">
        <v>0</v>
      </c>
    </row>
    <row r="133" spans="1:6" x14ac:dyDescent="0.25">
      <c r="A133" s="1"/>
      <c r="B133" s="2"/>
      <c r="C133" s="2"/>
      <c r="D133" s="2" t="s">
        <v>198</v>
      </c>
      <c r="E133" s="3" t="s">
        <v>199</v>
      </c>
      <c r="F133" s="29">
        <v>0</v>
      </c>
    </row>
    <row r="134" spans="1:6" x14ac:dyDescent="0.25">
      <c r="A134" s="1"/>
      <c r="B134" s="2"/>
      <c r="C134" s="2"/>
      <c r="D134" s="2" t="s">
        <v>200</v>
      </c>
      <c r="E134" s="3" t="s">
        <v>201</v>
      </c>
      <c r="F134" s="29">
        <v>8614</v>
      </c>
    </row>
    <row r="135" spans="1:6" x14ac:dyDescent="0.25">
      <c r="A135" s="1"/>
      <c r="B135" s="2"/>
      <c r="C135" s="2"/>
      <c r="D135" s="2" t="s">
        <v>202</v>
      </c>
      <c r="E135" s="3" t="s">
        <v>203</v>
      </c>
      <c r="F135" s="29">
        <v>0</v>
      </c>
    </row>
    <row r="136" spans="1:6" x14ac:dyDescent="0.25">
      <c r="A136" s="1"/>
      <c r="B136" s="2"/>
      <c r="C136" s="2"/>
      <c r="D136" s="2" t="s">
        <v>204</v>
      </c>
      <c r="E136" s="3" t="s">
        <v>205</v>
      </c>
      <c r="F136" s="29">
        <v>0</v>
      </c>
    </row>
    <row r="137" spans="1:6" x14ac:dyDescent="0.25">
      <c r="A137" s="1"/>
      <c r="B137" s="2"/>
      <c r="C137" s="2"/>
      <c r="D137" s="2" t="s">
        <v>206</v>
      </c>
      <c r="E137" s="3" t="s">
        <v>207</v>
      </c>
      <c r="F137" s="29">
        <v>0</v>
      </c>
    </row>
    <row r="138" spans="1:6" x14ac:dyDescent="0.25">
      <c r="A138" s="1"/>
      <c r="B138" s="2"/>
      <c r="C138" s="53" t="s">
        <v>208</v>
      </c>
      <c r="D138" s="53"/>
      <c r="E138" s="53"/>
      <c r="F138" s="27">
        <f>+F139+F140+F141+F142+F143+F144+F145+F146+F147+F148+F149+F150+F151+F152+F153+F154</f>
        <v>301458.08999999997</v>
      </c>
    </row>
    <row r="139" spans="1:6" x14ac:dyDescent="0.25">
      <c r="A139" s="1"/>
      <c r="B139" s="2"/>
      <c r="C139" s="2"/>
      <c r="D139" s="2" t="s">
        <v>209</v>
      </c>
      <c r="E139" s="3" t="s">
        <v>210</v>
      </c>
      <c r="F139" s="29">
        <v>34105.35</v>
      </c>
    </row>
    <row r="140" spans="1:6" x14ac:dyDescent="0.25">
      <c r="A140" s="1"/>
      <c r="B140" s="2"/>
      <c r="C140" s="2"/>
      <c r="D140" s="2" t="s">
        <v>211</v>
      </c>
      <c r="E140" s="3" t="s">
        <v>212</v>
      </c>
      <c r="F140" s="29">
        <v>0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94242.99</v>
      </c>
    </row>
    <row r="142" spans="1:6" x14ac:dyDescent="0.25">
      <c r="A142" s="1"/>
      <c r="B142" s="2"/>
      <c r="C142" s="2"/>
      <c r="D142" s="2" t="s">
        <v>213</v>
      </c>
      <c r="E142" s="3" t="s">
        <v>214</v>
      </c>
      <c r="F142" s="29">
        <v>0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97.28</v>
      </c>
    </row>
    <row r="144" spans="1:6" x14ac:dyDescent="0.25">
      <c r="A144" s="1"/>
      <c r="B144" s="2"/>
      <c r="C144" s="2"/>
      <c r="D144" s="2" t="s">
        <v>217</v>
      </c>
      <c r="E144" s="3" t="s">
        <v>218</v>
      </c>
      <c r="F144" s="29">
        <v>8049.6</v>
      </c>
    </row>
    <row r="145" spans="1:6" x14ac:dyDescent="0.25">
      <c r="A145" s="1"/>
      <c r="B145" s="2"/>
      <c r="C145" s="2"/>
      <c r="D145" s="2" t="s">
        <v>219</v>
      </c>
      <c r="E145" s="3" t="s">
        <v>220</v>
      </c>
      <c r="F145" s="29">
        <v>828.08</v>
      </c>
    </row>
    <row r="146" spans="1:6" x14ac:dyDescent="0.25">
      <c r="A146" s="1"/>
      <c r="B146" s="2"/>
      <c r="C146" s="2"/>
      <c r="D146" s="2" t="s">
        <v>221</v>
      </c>
      <c r="E146" s="3" t="s">
        <v>222</v>
      </c>
      <c r="F146" s="29">
        <v>0</v>
      </c>
    </row>
    <row r="147" spans="1:6" x14ac:dyDescent="0.25">
      <c r="A147" s="1"/>
      <c r="B147" s="2"/>
      <c r="C147" s="2"/>
      <c r="D147" s="2" t="s">
        <v>223</v>
      </c>
      <c r="E147" s="3" t="s">
        <v>224</v>
      </c>
      <c r="F147" s="29">
        <v>164134.79</v>
      </c>
    </row>
    <row r="148" spans="1:6" x14ac:dyDescent="0.25">
      <c r="A148" s="1"/>
      <c r="B148" s="2"/>
      <c r="C148" s="2"/>
      <c r="D148" s="2" t="s">
        <v>225</v>
      </c>
      <c r="E148" s="3" t="s">
        <v>226</v>
      </c>
      <c r="F148" s="29">
        <v>0</v>
      </c>
    </row>
    <row r="149" spans="1:6" x14ac:dyDescent="0.25">
      <c r="A149" s="1"/>
      <c r="B149" s="2"/>
      <c r="C149" s="2"/>
      <c r="D149" s="2" t="s">
        <v>227</v>
      </c>
      <c r="E149" s="3" t="s">
        <v>288</v>
      </c>
      <c r="F149" s="29">
        <v>0</v>
      </c>
    </row>
    <row r="150" spans="1:6" x14ac:dyDescent="0.25">
      <c r="A150" s="1"/>
      <c r="B150" s="2"/>
      <c r="C150" s="2"/>
      <c r="D150" s="2" t="s">
        <v>228</v>
      </c>
      <c r="E150" s="3" t="s">
        <v>229</v>
      </c>
      <c r="F150" s="29">
        <v>0</v>
      </c>
    </row>
    <row r="151" spans="1:6" x14ac:dyDescent="0.25">
      <c r="A151" s="1"/>
      <c r="B151" s="2"/>
      <c r="C151" s="2"/>
      <c r="D151" s="2" t="s">
        <v>230</v>
      </c>
      <c r="E151" s="3" t="s">
        <v>231</v>
      </c>
      <c r="F151" s="29">
        <v>0</v>
      </c>
    </row>
    <row r="152" spans="1:6" x14ac:dyDescent="0.25">
      <c r="A152" s="1"/>
      <c r="B152" s="2"/>
      <c r="C152" s="2"/>
      <c r="D152" s="2" t="s">
        <v>232</v>
      </c>
      <c r="E152" s="3" t="s">
        <v>233</v>
      </c>
      <c r="F152" s="29">
        <v>0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0</v>
      </c>
    </row>
    <row r="154" spans="1:6" x14ac:dyDescent="0.25">
      <c r="A154" s="1"/>
      <c r="B154" s="2"/>
      <c r="C154" s="2"/>
      <c r="D154" s="2" t="s">
        <v>234</v>
      </c>
      <c r="E154" s="3" t="s">
        <v>235</v>
      </c>
      <c r="F154" s="29">
        <v>0</v>
      </c>
    </row>
    <row r="155" spans="1:6" x14ac:dyDescent="0.25">
      <c r="A155" s="66" t="s">
        <v>236</v>
      </c>
      <c r="B155" s="67"/>
      <c r="C155" s="67"/>
      <c r="D155" s="67"/>
      <c r="E155" s="67"/>
      <c r="F155" s="28">
        <f>+F156+F164+F168+F171+F173+F179+F182+F184</f>
        <v>6136</v>
      </c>
    </row>
    <row r="156" spans="1:6" x14ac:dyDescent="0.25">
      <c r="A156" s="33"/>
      <c r="B156" s="24"/>
      <c r="C156" s="23" t="s">
        <v>237</v>
      </c>
      <c r="D156" s="24"/>
      <c r="E156" s="24"/>
      <c r="F156" s="27">
        <f>+F157+F158+F159+F160+F162+F163+F161</f>
        <v>6136</v>
      </c>
    </row>
    <row r="157" spans="1:6" x14ac:dyDescent="0.25">
      <c r="A157" s="1"/>
      <c r="B157" s="2"/>
      <c r="C157" s="2"/>
      <c r="D157" s="2" t="s">
        <v>238</v>
      </c>
      <c r="E157" s="3" t="s">
        <v>239</v>
      </c>
      <c r="F157" s="29">
        <v>6136</v>
      </c>
    </row>
    <row r="158" spans="1:6" x14ac:dyDescent="0.25">
      <c r="A158" s="1"/>
      <c r="B158" s="2"/>
      <c r="C158" s="2"/>
      <c r="D158" s="2" t="s">
        <v>238</v>
      </c>
      <c r="E158" s="3" t="s">
        <v>239</v>
      </c>
      <c r="F158" s="29">
        <v>0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242</v>
      </c>
      <c r="E161" s="3" t="s">
        <v>243</v>
      </c>
      <c r="F161" s="29">
        <v>0</v>
      </c>
    </row>
    <row r="162" spans="1:6" x14ac:dyDescent="0.25">
      <c r="A162" s="1"/>
      <c r="B162" s="2"/>
      <c r="C162" s="2"/>
      <c r="D162" s="2" t="s">
        <v>244</v>
      </c>
      <c r="E162" s="3" t="s">
        <v>245</v>
      </c>
      <c r="F162" s="29">
        <v>0</v>
      </c>
    </row>
    <row r="163" spans="1:6" x14ac:dyDescent="0.25">
      <c r="A163" s="1"/>
      <c r="B163" s="2"/>
      <c r="C163" s="2"/>
      <c r="D163" s="2" t="s">
        <v>246</v>
      </c>
      <c r="E163" s="3" t="s">
        <v>247</v>
      </c>
      <c r="F163" s="29">
        <v>0</v>
      </c>
    </row>
    <row r="164" spans="1:6" x14ac:dyDescent="0.25">
      <c r="A164" s="1"/>
      <c r="B164" s="2"/>
      <c r="C164" s="53" t="s">
        <v>248</v>
      </c>
      <c r="D164" s="53"/>
      <c r="E164" s="53"/>
      <c r="F164" s="27">
        <f>+F165+F167+F166</f>
        <v>0</v>
      </c>
    </row>
    <row r="165" spans="1:6" x14ac:dyDescent="0.25">
      <c r="A165" s="1"/>
      <c r="B165" s="2"/>
      <c r="C165" s="2"/>
      <c r="D165" s="2" t="s">
        <v>249</v>
      </c>
      <c r="E165" s="3" t="s">
        <v>250</v>
      </c>
      <c r="F165" s="29">
        <v>0</v>
      </c>
    </row>
    <row r="166" spans="1:6" x14ac:dyDescent="0.25">
      <c r="A166" s="1"/>
      <c r="B166" s="2"/>
      <c r="C166" s="2"/>
      <c r="D166" s="2" t="s">
        <v>249</v>
      </c>
      <c r="E166" s="3" t="s">
        <v>250</v>
      </c>
      <c r="F166" s="29">
        <v>0</v>
      </c>
    </row>
    <row r="167" spans="1:6" x14ac:dyDescent="0.25">
      <c r="A167" s="1"/>
      <c r="B167" s="2"/>
      <c r="C167" s="2"/>
      <c r="D167" s="2" t="s">
        <v>251</v>
      </c>
      <c r="E167" s="3" t="s">
        <v>252</v>
      </c>
      <c r="F167" s="29">
        <v>0</v>
      </c>
    </row>
    <row r="168" spans="1:6" x14ac:dyDescent="0.25">
      <c r="A168" s="1"/>
      <c r="B168" s="2"/>
      <c r="C168" s="53" t="s">
        <v>253</v>
      </c>
      <c r="D168" s="53"/>
      <c r="E168" s="53"/>
      <c r="F168" s="27">
        <f>+F169+F170</f>
        <v>0</v>
      </c>
    </row>
    <row r="169" spans="1:6" x14ac:dyDescent="0.25">
      <c r="A169" s="1"/>
      <c r="B169" s="2"/>
      <c r="C169" s="51"/>
      <c r="D169" s="2" t="s">
        <v>296</v>
      </c>
      <c r="E169" s="3" t="s">
        <v>297</v>
      </c>
      <c r="F169" s="29">
        <v>0</v>
      </c>
    </row>
    <row r="170" spans="1:6" x14ac:dyDescent="0.25">
      <c r="A170" s="1"/>
      <c r="B170" s="2"/>
      <c r="C170" s="2"/>
      <c r="D170" s="2" t="s">
        <v>254</v>
      </c>
      <c r="E170" s="3" t="s">
        <v>255</v>
      </c>
      <c r="F170" s="29">
        <v>0</v>
      </c>
    </row>
    <row r="171" spans="1:6" x14ac:dyDescent="0.25">
      <c r="A171" s="1"/>
      <c r="B171" s="2"/>
      <c r="C171" s="53" t="s">
        <v>256</v>
      </c>
      <c r="D171" s="53"/>
      <c r="E171" s="53"/>
      <c r="F171" s="29">
        <f>+F172</f>
        <v>0</v>
      </c>
    </row>
    <row r="172" spans="1:6" x14ac:dyDescent="0.25">
      <c r="A172" s="1"/>
      <c r="B172" s="2"/>
      <c r="C172" s="2"/>
      <c r="D172" s="2" t="s">
        <v>257</v>
      </c>
      <c r="E172" s="2" t="s">
        <v>258</v>
      </c>
      <c r="F172" s="29">
        <v>0</v>
      </c>
    </row>
    <row r="173" spans="1:6" x14ac:dyDescent="0.25">
      <c r="A173" s="1"/>
      <c r="B173" s="2"/>
      <c r="C173" s="53" t="s">
        <v>259</v>
      </c>
      <c r="D173" s="53"/>
      <c r="E173" s="53"/>
      <c r="F173" s="27">
        <f>+F174+F175+F176+F177+F178</f>
        <v>0</v>
      </c>
    </row>
    <row r="174" spans="1:6" x14ac:dyDescent="0.25">
      <c r="A174" s="1"/>
      <c r="B174" s="2"/>
      <c r="C174" s="52"/>
      <c r="D174" s="2" t="s">
        <v>298</v>
      </c>
      <c r="E174" s="3" t="s">
        <v>299</v>
      </c>
      <c r="F174" s="29">
        <v>0</v>
      </c>
    </row>
    <row r="175" spans="1:6" ht="26.25" x14ac:dyDescent="0.25">
      <c r="A175" s="1"/>
      <c r="B175" s="2"/>
      <c r="C175" s="2"/>
      <c r="D175" s="2" t="s">
        <v>260</v>
      </c>
      <c r="E175" s="3" t="s">
        <v>261</v>
      </c>
      <c r="F175" s="29">
        <v>0</v>
      </c>
    </row>
    <row r="176" spans="1:6" x14ac:dyDescent="0.25">
      <c r="A176" s="1"/>
      <c r="B176" s="2"/>
      <c r="C176" s="2"/>
      <c r="D176" s="2" t="s">
        <v>262</v>
      </c>
      <c r="E176" s="3" t="s">
        <v>263</v>
      </c>
      <c r="F176" s="29">
        <v>0</v>
      </c>
    </row>
    <row r="177" spans="1:15" x14ac:dyDescent="0.25">
      <c r="A177" s="1"/>
      <c r="B177" s="2"/>
      <c r="C177" s="2"/>
      <c r="D177" s="2" t="s">
        <v>304</v>
      </c>
      <c r="E177" s="3" t="s">
        <v>305</v>
      </c>
      <c r="F177" s="29">
        <v>0</v>
      </c>
    </row>
    <row r="178" spans="1:15" x14ac:dyDescent="0.25">
      <c r="A178" s="1"/>
      <c r="B178" s="2"/>
      <c r="C178" s="2"/>
      <c r="D178" s="2" t="s">
        <v>306</v>
      </c>
      <c r="E178" s="3" t="s">
        <v>307</v>
      </c>
      <c r="F178" s="29">
        <v>0</v>
      </c>
    </row>
    <row r="179" spans="1:15" x14ac:dyDescent="0.25">
      <c r="A179" s="1"/>
      <c r="B179" s="2"/>
      <c r="C179" s="53" t="s">
        <v>264</v>
      </c>
      <c r="D179" s="53"/>
      <c r="E179" s="53"/>
      <c r="F179" s="27">
        <f>+F180+F181</f>
        <v>0</v>
      </c>
    </row>
    <row r="180" spans="1:15" x14ac:dyDescent="0.25">
      <c r="A180" s="1"/>
      <c r="B180" s="2"/>
      <c r="C180" s="2"/>
      <c r="D180" s="2" t="s">
        <v>265</v>
      </c>
      <c r="E180" s="3" t="s">
        <v>266</v>
      </c>
      <c r="F180" s="29">
        <v>0</v>
      </c>
    </row>
    <row r="181" spans="1:15" x14ac:dyDescent="0.25">
      <c r="A181" s="6"/>
      <c r="B181" s="7"/>
      <c r="C181" s="7"/>
      <c r="D181" s="7" t="s">
        <v>265</v>
      </c>
      <c r="E181" s="8" t="s">
        <v>266</v>
      </c>
      <c r="F181" s="30">
        <v>0</v>
      </c>
    </row>
    <row r="182" spans="1:15" x14ac:dyDescent="0.25">
      <c r="A182" s="11"/>
      <c r="B182" s="12"/>
      <c r="C182" s="53" t="s">
        <v>267</v>
      </c>
      <c r="D182" s="53"/>
      <c r="E182" s="53"/>
      <c r="F182" s="27">
        <f>+F183</f>
        <v>0</v>
      </c>
    </row>
    <row r="183" spans="1:15" x14ac:dyDescent="0.25">
      <c r="A183" s="1"/>
      <c r="B183" s="2"/>
      <c r="C183" s="2"/>
      <c r="D183" s="2" t="s">
        <v>268</v>
      </c>
      <c r="E183" s="3" t="s">
        <v>269</v>
      </c>
      <c r="F183" s="29">
        <v>0</v>
      </c>
    </row>
    <row r="184" spans="1:15" x14ac:dyDescent="0.25">
      <c r="A184" s="1"/>
      <c r="B184" s="2"/>
      <c r="C184" s="53" t="s">
        <v>270</v>
      </c>
      <c r="D184" s="53"/>
      <c r="E184" s="53"/>
      <c r="F184" s="27">
        <f>+F185</f>
        <v>0</v>
      </c>
    </row>
    <row r="185" spans="1:15" x14ac:dyDescent="0.25">
      <c r="A185" s="6"/>
      <c r="B185" s="7"/>
      <c r="C185" s="7"/>
      <c r="D185" s="7" t="s">
        <v>271</v>
      </c>
      <c r="E185" s="8" t="s">
        <v>272</v>
      </c>
      <c r="F185" s="30">
        <v>0</v>
      </c>
    </row>
    <row r="186" spans="1:15" ht="15.75" x14ac:dyDescent="0.25">
      <c r="A186" s="15" t="s">
        <v>273</v>
      </c>
      <c r="B186" s="16"/>
      <c r="C186" s="16"/>
      <c r="D186" s="16"/>
      <c r="E186" s="17"/>
      <c r="F186" s="18">
        <f>+F12</f>
        <v>61295039.140000001</v>
      </c>
    </row>
    <row r="189" spans="1:15" ht="12" customHeight="1" x14ac:dyDescent="0.25"/>
    <row r="190" spans="1:15" x14ac:dyDescent="0.25">
      <c r="A190" s="35"/>
      <c r="B190" s="35"/>
      <c r="C190" s="35"/>
      <c r="D190" s="35"/>
      <c r="E190" s="35"/>
      <c r="F190" s="34"/>
    </row>
    <row r="191" spans="1:15" ht="15.75" x14ac:dyDescent="0.25">
      <c r="A191" s="36" t="s">
        <v>303</v>
      </c>
      <c r="B191" s="36"/>
      <c r="C191" s="36"/>
      <c r="D191" s="36"/>
      <c r="E191" s="46" t="s">
        <v>289</v>
      </c>
      <c r="F191" s="46" t="s">
        <v>290</v>
      </c>
    </row>
    <row r="192" spans="1:15" ht="15.75" x14ac:dyDescent="0.25">
      <c r="A192" s="71" t="s">
        <v>279</v>
      </c>
      <c r="B192" s="71"/>
      <c r="C192" s="71"/>
      <c r="D192" s="71"/>
      <c r="E192" s="19" t="s">
        <v>292</v>
      </c>
      <c r="F192" s="47" t="s">
        <v>300</v>
      </c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5.75" x14ac:dyDescent="0.25">
      <c r="A193" s="72" t="s">
        <v>309</v>
      </c>
      <c r="B193" s="72"/>
      <c r="C193" s="72"/>
      <c r="D193" s="72"/>
      <c r="E193" s="37" t="s">
        <v>274</v>
      </c>
      <c r="F193" s="48" t="s">
        <v>291</v>
      </c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6.5" customHeight="1" thickBot="1" x14ac:dyDescent="0.3"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5.75" customHeight="1" thickBot="1" x14ac:dyDescent="0.3">
      <c r="A195" s="73" t="s">
        <v>293</v>
      </c>
      <c r="B195" s="74"/>
      <c r="C195" s="74"/>
      <c r="D195" s="74"/>
      <c r="E195" s="75"/>
      <c r="F195" s="49"/>
      <c r="G195" s="50"/>
    </row>
    <row r="196" spans="1:15" ht="27" customHeight="1" thickBot="1" x14ac:dyDescent="0.3">
      <c r="A196" s="76" t="s">
        <v>294</v>
      </c>
      <c r="B196" s="77"/>
      <c r="C196" s="77"/>
      <c r="D196" s="77"/>
      <c r="E196" s="78"/>
      <c r="F196" s="50"/>
    </row>
    <row r="197" spans="1:15" ht="52.5" customHeight="1" thickBot="1" x14ac:dyDescent="0.3">
      <c r="A197" s="79" t="s">
        <v>295</v>
      </c>
      <c r="B197" s="80"/>
      <c r="C197" s="80"/>
      <c r="D197" s="80"/>
      <c r="E197" s="81"/>
      <c r="F197" s="21"/>
    </row>
    <row r="198" spans="1:15" x14ac:dyDescent="0.25">
      <c r="A198" s="70"/>
      <c r="B198" s="70"/>
      <c r="C198" s="70"/>
      <c r="D198" s="70"/>
      <c r="E198" s="70"/>
      <c r="F198" s="70"/>
    </row>
  </sheetData>
  <protectedRanges>
    <protectedRange sqref="D99:E99" name="Rango1_1_1_1_2_1"/>
    <protectedRange sqref="A196 D196" name="Rango1_1_1_1_2_1_2"/>
  </protectedRanges>
  <mergeCells count="45">
    <mergeCell ref="A198:F198"/>
    <mergeCell ref="C179:E179"/>
    <mergeCell ref="C182:E182"/>
    <mergeCell ref="C184:E184"/>
    <mergeCell ref="A192:D192"/>
    <mergeCell ref="A193:D193"/>
    <mergeCell ref="A195:E195"/>
    <mergeCell ref="A196:E196"/>
    <mergeCell ref="A197:E197"/>
    <mergeCell ref="C173:E173"/>
    <mergeCell ref="C101:E101"/>
    <mergeCell ref="C105:E105"/>
    <mergeCell ref="C111:E111"/>
    <mergeCell ref="C113:E113"/>
    <mergeCell ref="C116:E116"/>
    <mergeCell ref="C129:E129"/>
    <mergeCell ref="C138:E138"/>
    <mergeCell ref="A155:E155"/>
    <mergeCell ref="C164:E164"/>
    <mergeCell ref="C168:E168"/>
    <mergeCell ref="C171:E171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2024-11-05T16:06:43Z</cp:lastPrinted>
  <dcterms:created xsi:type="dcterms:W3CDTF">2022-03-24T19:36:17Z</dcterms:created>
  <dcterms:modified xsi:type="dcterms:W3CDTF">2024-12-02T15:35:18Z</dcterms:modified>
</cp:coreProperties>
</file>