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showInkAnnotation="0"/>
  <xr:revisionPtr revIDLastSave="0" documentId="13_ncr:1_{EBFE00AB-2453-4F2F-B22E-7EA75C3F7A2C}" xr6:coauthVersionLast="36" xr6:coauthVersionMax="36" xr10:uidLastSave="{00000000-0000-0000-0000-000000000000}"/>
  <bookViews>
    <workbookView xWindow="0" yWindow="0" windowWidth="7470" windowHeight="267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53" i="8" l="1"/>
  <c r="E43" i="8" l="1"/>
  <c r="F43" i="8" s="1"/>
  <c r="E51" i="8" l="1"/>
  <c r="E12" i="8"/>
  <c r="F12" i="8" s="1"/>
  <c r="F51" i="8" l="1"/>
  <c r="F53" i="8" s="1"/>
  <c r="E53" i="8"/>
  <c r="U86" i="6"/>
  <c r="U84" i="6" s="1"/>
  <c r="U83" i="6"/>
  <c r="U81" i="6" s="1"/>
  <c r="U76" i="6"/>
  <c r="U74" i="6" s="1"/>
  <c r="U73" i="6"/>
  <c r="U71" i="6" s="1"/>
  <c r="U69" i="6"/>
  <c r="U70" i="6"/>
  <c r="U65" i="6"/>
  <c r="U66" i="6"/>
  <c r="U60" i="6"/>
  <c r="U61" i="6"/>
  <c r="U62" i="6"/>
  <c r="U56" i="6"/>
  <c r="U54" i="6" s="1"/>
  <c r="U50" i="6"/>
  <c r="U51" i="6"/>
  <c r="U52" i="6"/>
  <c r="U53" i="6"/>
  <c r="U46" i="6"/>
  <c r="U44" i="6" s="1"/>
  <c r="U42" i="6"/>
  <c r="U40" i="6" s="1"/>
  <c r="U38" i="6"/>
  <c r="U36" i="6" s="1"/>
  <c r="U34" i="6"/>
  <c r="U35" i="6"/>
  <c r="U30" i="6"/>
  <c r="U28" i="6" s="1"/>
  <c r="U26" i="6"/>
  <c r="U24" i="6" s="1"/>
  <c r="U21" i="6"/>
  <c r="U19" i="6" s="1"/>
  <c r="U23"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s="1"/>
  <c r="N66" i="7"/>
  <c r="N64" i="7" s="1"/>
  <c r="N62" i="7"/>
  <c r="N63" i="7"/>
  <c r="N60" i="7"/>
  <c r="N58" i="7"/>
  <c r="N56" i="7" s="1"/>
  <c r="N59" i="7"/>
  <c r="N53" i="7"/>
  <c r="N54" i="7"/>
  <c r="N55" i="7"/>
  <c r="N49" i="7"/>
  <c r="N47" i="7" s="1"/>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K51" i="7" s="1"/>
  <c r="AE51" i="7"/>
  <c r="AG51" i="7"/>
  <c r="AI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P76" i="6"/>
  <c r="P74" i="6" s="1"/>
  <c r="N74" i="6"/>
  <c r="L74" i="6"/>
  <c r="P73" i="6"/>
  <c r="P71" i="6" s="1"/>
  <c r="N71" i="6"/>
  <c r="L71" i="6"/>
  <c r="P70" i="6"/>
  <c r="P69" i="6"/>
  <c r="N67" i="6"/>
  <c r="L67" i="6"/>
  <c r="P66" i="6"/>
  <c r="P65" i="6"/>
  <c r="N63" i="6"/>
  <c r="L63" i="6"/>
  <c r="P61" i="6"/>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AK33" i="7"/>
  <c r="U63" i="6" l="1"/>
  <c r="P58" i="6"/>
  <c r="U67" i="6"/>
  <c r="BN44" i="6"/>
  <c r="L88" i="6"/>
  <c r="L90" i="6" s="1"/>
  <c r="L92" i="6" s="1"/>
  <c r="M81" i="7"/>
  <c r="M83" i="7" s="1"/>
  <c r="M85" i="7" s="1"/>
  <c r="N25" i="7"/>
  <c r="BN54" i="6"/>
  <c r="P32" i="6"/>
  <c r="N7" i="7"/>
  <c r="AK17" i="7"/>
  <c r="L81" i="7"/>
  <c r="L83" i="7" s="1"/>
  <c r="L85" i="7" s="1"/>
  <c r="BN24" i="6"/>
  <c r="P63" i="6"/>
  <c r="P67" i="6"/>
  <c r="M88" i="6"/>
  <c r="M90" i="6" s="1"/>
  <c r="M92" i="6" s="1"/>
  <c r="N88" i="6"/>
  <c r="N90" i="6" s="1"/>
  <c r="N92" i="6" s="1"/>
  <c r="AK21" i="7"/>
  <c r="K81" i="7"/>
  <c r="K83" i="7" s="1"/>
  <c r="K85" i="7" s="1"/>
  <c r="P48" i="6"/>
  <c r="BN32" i="6"/>
  <c r="J81" i="7"/>
  <c r="J83" i="7" s="1"/>
  <c r="J85" i="7" s="1"/>
  <c r="I13" i="3"/>
  <c r="BN19" i="6"/>
  <c r="AK12" i="7"/>
  <c r="U58" i="6"/>
  <c r="BN48" i="6"/>
  <c r="BN36" i="6"/>
  <c r="AK29" i="7"/>
  <c r="AK37" i="7"/>
  <c r="AK47" i="7"/>
  <c r="U32" i="6"/>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N81" i="7" s="1"/>
  <c r="N83" i="7" s="1"/>
  <c r="N85" i="7" s="1"/>
  <c r="U48" i="6"/>
  <c r="P88" i="6" l="1"/>
  <c r="P90" i="6" s="1"/>
  <c r="P92" i="6" s="1"/>
  <c r="U88" i="6"/>
  <c r="U90" i="6" s="1"/>
  <c r="U92" i="6" s="1"/>
</calcChain>
</file>

<file path=xl/sharedStrings.xml><?xml version="1.0" encoding="utf-8"?>
<sst xmlns="http://schemas.openxmlformats.org/spreadsheetml/2006/main" count="623" uniqueCount="265">
  <si>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</si>
  <si>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</si>
  <si>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</si>
  <si>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</si>
  <si>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</si>
  <si>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</si>
  <si>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</si>
  <si>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</si>
  <si>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</si>
  <si>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</si>
  <si>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</si>
  <si>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</si>
  <si>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</si>
  <si>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</si>
  <si>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</si>
  <si>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</si>
  <si>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</si>
  <si>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</si>
  <si>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</si>
  <si>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</si>
  <si>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</si>
  <si>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</si>
  <si>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</si>
  <si>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</si>
  <si>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</si>
  <si>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</si>
  <si>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</si>
  <si>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</si>
  <si>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</si>
  <si>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</si>
  <si>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</si>
  <si>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</si>
  <si>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</si>
  <si>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</si>
  <si>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</si>
  <si>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</si>
  <si>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</si>
  <si>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</si>
  <si>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</si>
  <si>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</si>
  <si>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</si>
  <si>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</si>
  <si>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</si>
  <si>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</si>
  <si>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</si>
  <si>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</si>
  <si>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</si>
  <si>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</si>
  <si>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</si>
  <si>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</si>
  <si>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</si>
  <si>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</si>
  <si>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</si>
  <si>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</si>
  <si>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</si>
  <si>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</si>
  <si>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</si>
  <si>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</si>
  <si>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</si>
  <si>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</si>
  <si>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</si>
  <si>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</si>
  <si>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</si>
  <si>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</si>
  <si>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</si>
  <si>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</si>
  <si>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</si>
  <si>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</si>
  <si>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</si>
  <si>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</si>
  <si>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</si>
  <si>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</si>
  <si>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</si>
  <si>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</si>
  <si>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</si>
  <si>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</si>
  <si>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</si>
  <si>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</si>
  <si>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</si>
  <si>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</si>
  <si>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</si>
  <si>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</si>
  <si>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</si>
  <si>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</si>
  <si>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</si>
  <si>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</si>
  <si>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</si>
  <si>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</si>
  <si>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</si>
  <si>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</si>
  <si>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</si>
  <si>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</si>
  <si>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</si>
  <si>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</si>
  <si>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</si>
  <si>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</si>
  <si>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</si>
  <si>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</si>
  <si>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</si>
  <si>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</si>
  <si>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</si>
  <si>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</si>
  <si>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</si>
  <si>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</si>
  <si>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</si>
  <si>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</si>
  <si>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</si>
  <si>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</si>
  <si>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</si>
  <si>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</si>
  <si>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</si>
  <si>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</si>
  <si>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</si>
  <si>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</si>
  <si>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</si>
  <si>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</si>
  <si>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</si>
  <si>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</si>
  <si>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</si>
  <si>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</si>
  <si>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</si>
  <si>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</si>
  <si>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</si>
  <si>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</si>
  <si>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</si>
  <si>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</si>
  <si>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</si>
  <si>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</si>
  <si>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</si>
  <si>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</si>
  <si>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</si>
  <si>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</si>
  <si>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</si>
  <si>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</si>
  <si>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</si>
  <si>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</si>
  <si>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</si>
  <si>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</si>
  <si>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</si>
  <si>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</si>
  <si>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</si>
  <si>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</si>
  <si>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</si>
  <si>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</si>
  <si>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</si>
  <si>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</si>
  <si>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</si>
  <si>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</si>
  <si>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</si>
  <si>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</si>
  <si>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</si>
  <si>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</si>
  <si>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</si>
  <si>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</si>
  <si>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</si>
  <si>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</si>
  <si>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</si>
  <si>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</si>
  <si>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</si>
  <si>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</si>
  <si>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</si>
  <si>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</si>
  <si>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</si>
  <si>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</si>
  <si>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</si>
  <si>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</si>
  <si>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</si>
  <si>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</si>
  <si>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</si>
  <si>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</si>
  <si>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</si>
  <si>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</si>
  <si>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</si>
  <si>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</si>
  <si>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</si>
  <si>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</si>
  <si>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</si>
  <si>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</si>
  <si>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</si>
  <si>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</si>
  <si>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</si>
  <si>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9. % de avance del actividades</t>
  </si>
  <si>
    <t xml:space="preserve">10. % de avance del producto </t>
  </si>
  <si>
    <t>11. Observaciones</t>
  </si>
  <si>
    <t xml:space="preserve">12. Evidencia </t>
  </si>
  <si>
    <t>Seguimiento al Plan de Acción de Fortalecimiento a la Gestión de las Finanzas Públicas 2020-2022</t>
  </si>
  <si>
    <t>Direccion General de Contabilidad Gubernamental</t>
  </si>
  <si>
    <t>Saneamiento de Saldos Contables en Instituciones del Gobierno Central</t>
  </si>
  <si>
    <t>Publicar en el Portal de Compras y Contrataciones los TDRs</t>
  </si>
  <si>
    <t>5. Nombre de producto</t>
  </si>
  <si>
    <t>Adquisición de equipos de computación (12 Laptop y 20 desktop) para los servidores públicos del proceso, dos (2) Proyectores con funcionamiento inalámbrico y una impresora multifuncional a color.</t>
  </si>
  <si>
    <t xml:space="preserve">Contratación de  Consultoría </t>
  </si>
  <si>
    <t>Elaboración Plan de trabajo de la Consultoría</t>
  </si>
  <si>
    <t>Registro de Bienes inmuebles identificados y valorados por la Dirección de Catastro.</t>
  </si>
  <si>
    <t>Promedio General de Avance</t>
  </si>
  <si>
    <t>Atahualpa Ortiz Mendoza</t>
  </si>
  <si>
    <t>Neris Vanderhorst</t>
  </si>
  <si>
    <t>Asesora</t>
  </si>
  <si>
    <t>Encargado Depto. de Planificación y Desarrollo</t>
  </si>
  <si>
    <t>Análisis de los sistemas de interconexión de los datos</t>
  </si>
  <si>
    <t xml:space="preserve">Proceso de levantamiento y depuración de las Construcciones en Proceso. </t>
  </si>
  <si>
    <t xml:space="preserve"> 
Adiestramiento al personal interno de DIGECOG, que pueda replicar a las instituciones conocimientos adquiridos. </t>
  </si>
  <si>
    <t>Informe de desarrollo de la consultoría</t>
  </si>
  <si>
    <t>Correos compartido</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</si>
  <si>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</si>
  <si>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</si>
  <si>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</si>
  <si>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Desarrollo de la consultoría</t>
  </si>
  <si>
    <t>Validación y  análisis de las informaciones recibidas</t>
  </si>
  <si>
    <t xml:space="preserve">
0%</t>
  </si>
  <si>
    <t xml:space="preserve">Depuración de los saldos acumulados en las cuentas contables de Construcciones en Proceso de la meta establecida para el 2022
</t>
  </si>
  <si>
    <t xml:space="preserve">
Realizar el informe de evaluación del Plan Estratégico Institucional (PEI), correspondiente al término completo 2022</t>
  </si>
  <si>
    <t xml:space="preserve">
Realizar proceso de contratación de un experto en tecnología de la información para la preparación del prototipo y definición de término de referencia . </t>
  </si>
  <si>
    <t>Realizar el informe de evaluación del Plan Estratégico Institucional (PEI), correspondiente al medio término (Junio 2022).</t>
  </si>
  <si>
    <t xml:space="preserve">
Elaborar e implementar la Normativa contable alineada a las NICSP (2021)</t>
  </si>
  <si>
    <t xml:space="preserve">
Seguimiento y Evaluación del Plan Estratégico Institucional (PEI)  término medio y final, correspondiente al año 2022</t>
  </si>
  <si>
    <t xml:space="preserve">
Presentación informe final de la consultoría</t>
  </si>
  <si>
    <t xml:space="preserve">A4 - P75. Registro de Bienes inmuebles identificados y valorados
</t>
  </si>
  <si>
    <t>A4 - P74. Saneamiento de la Cuenta de Construcciones y Mejoras en Proceso. (Monto RD$ 792,402,587,424 al 30 de septiembre 2019).</t>
  </si>
  <si>
    <t xml:space="preserve">
A6-P86. Plan Estratégico institucional 2021-2024 (PEI), formulado y aprobado.</t>
  </si>
  <si>
    <t>Realizar Jornadas de Capacitación con acompañamiento externo, a los técnicos de las Instituciones del ámbito de aplicación, sobre los manuales elaborados y las NICSP.</t>
  </si>
  <si>
    <t xml:space="preserve">Concurso Nacional de Investigación en Contabilidad Pública, alineada a las NICPS. </t>
  </si>
  <si>
    <t>Campaña de Publicidad en medios escrito, digitales y redes sociales, sobre el Concurso Nacional de Investigación en Contabilidad Pública, alineada a las NICPS.</t>
  </si>
  <si>
    <t>Recepción y Evaluación, por parte de los miembros del jurado, de las investigaciones en Contabilidad Pública, alineada a las NICPS.</t>
  </si>
  <si>
    <t>Acto de Reconocimiento y beneficios a los ganadores de los tres primeros lugares de las investigaciones en Contabilidad Pública, alineada a las NICPS.</t>
  </si>
  <si>
    <t>Sistema de certificación diseñado para asegurar el cumplimiento de las normativas contables.</t>
  </si>
  <si>
    <t>Registro de Bienes inmuebles identificados y valorados</t>
  </si>
  <si>
    <t xml:space="preserve">
Se concluyeron los aspectos finales junto al Departamento de Tecnología de la Información y Comunicación de  esta Digecog, en el desarrollo de la migración de las informaciones desde la API al SIAB de forma automática, definiendo los roles de cada parte involucrada en el registro, como resultado si se identifica un inmueble no registrado previamente se podra registrar desde las informacion obtenidas, en cambio, si el inmuebles se cuenta previamente registrado en SIAB el sistema permitirá inabilitar el registro anterior y crear un nuevo registro con las informaciones obtenidas desde la API.</t>
  </si>
  <si>
    <t>Matriz de seguimiento</t>
  </si>
  <si>
    <t>Correo electrónico</t>
  </si>
  <si>
    <t xml:space="preserve"> Matriz de Indicadores propuesta por las tres áreas sustanvias de DIGECOG.
Lista de asistencias a reuniones.
Correos electrónicos y convocatorias para reuniones al consultor. 
</t>
  </si>
  <si>
    <t xml:space="preserve">Informes de Logros mensuales.
Matriz de seguimientos avances Construcciones en Proceso.
Relación de Visitas
</t>
  </si>
  <si>
    <r>
      <rPr>
        <b/>
        <sz val="12"/>
        <rFont val="Calibri"/>
        <family val="2"/>
        <scheme val="minor"/>
      </rPr>
      <t>A2 - P29. Sistema automatizado para la consolidación, probado e implementado</t>
    </r>
    <r>
      <rPr>
        <sz val="12"/>
        <rFont val="Calibri"/>
        <family val="2"/>
        <scheme val="minor"/>
      </rPr>
      <t>.</t>
    </r>
  </si>
  <si>
    <r>
      <t xml:space="preserve">
</t>
    </r>
    <r>
      <rPr>
        <b/>
        <sz val="12"/>
        <rFont val="Calibri"/>
        <family val="2"/>
        <scheme val="minor"/>
      </rPr>
      <t>A2 - P30. Normativa contable alineada a las NICSP elaborada e implementada</t>
    </r>
  </si>
  <si>
    <t>Fue elaborado  presentado el informe de evaluación del primer semestre 2022 del Plan Estratégico Institucional (PEI) 2021-2022.</t>
  </si>
  <si>
    <t>Elaborar TDRs para contratar a consultores para la elaboración y/o fortalecimiento de los procedimientos correspondiente a Pasivos, Patrimonio, Ingresos y Gastos, con sus respectivos materiales didácticos y audiovisuales.</t>
  </si>
  <si>
    <t>Publicar en el Portal de Compras y Contrataciones los TDRs, referente a los Pasivos, Patrimonio, Ingresos y Gastos.</t>
  </si>
  <si>
    <t xml:space="preserve">Contratación de   Consultoría
</t>
  </si>
  <si>
    <t>Expediente activo en el  Departamento Administrativo y Financiero.</t>
  </si>
  <si>
    <t>Requisiciones de compras.
Arte gráfico diseñado (afiches, brochoures, backpanner, banner).
Cronograma y presupuesto de publicaciones en periódicos.                                
Ayuda Memoria de reuniones para la logística del lanzamiento.
Notas de prensa publicadas en periodicos.
Anuncios publicitarios publicados en medios escritos, digitales y redes sociales.
Inscripción de participates al concurso.</t>
  </si>
  <si>
    <t>El 1ro. de noviembre de 2022, se realizó el lanzamiento del Concurso Nacional en Contabilidad del Sector Público, alinado a las NICSP, con la presencia de invitados especiales y la participación de las Autoridades de la Digecog. Mediante el acto de lanzamiento se le da inicio a la apertura para que los interesados puedan concursar conforme los términos de las bases del concurso.</t>
  </si>
  <si>
    <t>En el mes de septiembre se realizaron las requisiciones de insumos al área de Compras, y la logística necesaria para la realización del Lanzamiento del primer Concurso Nacional de Investigación en Contabilidad Pública, alineado a las NICSP. Además, se elaboró la invitación y la lista de invitados especiales para el lanzamiento del concurso, que está conformada por representantes de órganos rectores, directores de las escuelas de contabilidad de diferentes universidades, y representantes de gremios. Adicionalmente, en coordinación con el Departamento de Comunicaciones se ha realizado el arte gráfico y el cronograma de la campaña de publicidad en los diferentes medios escritos, digitales y redes sociales, la cual se  inició desde antes del lanzamiento.</t>
  </si>
  <si>
    <t xml:space="preserve">Actividades de lanzamiento del Concurso Nacional de Investigación en Contabilidad Pública, alineada a las NICPS. </t>
  </si>
  <si>
    <t xml:space="preserve">Documentos que confirman la adjudicación de Patrimonio y cancelación de del proceso de Ingresos y Gastos.  </t>
  </si>
  <si>
    <r>
      <t xml:space="preserve">
</t>
    </r>
    <r>
      <rPr>
        <sz val="12"/>
        <rFont val="Calibri"/>
        <family val="2"/>
        <scheme val="minor"/>
      </rPr>
      <t>En el período octubre-diciembre 2022: 
a) Se logró formular y registrar en el Sistema de Información de la Gestión Financiera (Sigef) siete (07) asientos manuales por un monto de RD$2,053,222,126.60 los cuales impactaron las diferentes cuentas de Construcciones y Mejoras en Proceso de cinco (05) Unidades Ejecutora del Gobierno Central. 
b) Se formularon y tramitaron, para fines de aprobación, propuestas de asientos manuales por un monto de RD$12,480,184,013.56
c) En el periodo Enero-diciembre 2022, de los saldos acumulados de construcción en proceso ascendente a RD$158,480,517,484.80 millones de pesos, que hay como meta para este ejercicio fiscal, se ha logrado disminuir RD$9,525,654,639 millones de pesos. 
d) Acumulado desde el inicio del proyecto a diciembre del 2022, se han depurado un total de RD$188,868,265,699 millones de pesos, equivalentes a un total del 24% de las construcciones en proceso acumuladas.  En el inicio del proyecto estas ascendían a RD$792,402,587,424 millones de pesos, quedando pendiente de alcanzar un 21% para completar la meta al 31 de diciembre del 2022 de un desmonte del 45%.</t>
    </r>
  </si>
  <si>
    <t>Firmas de Convenio Interinstitucional para el Saneamiento  con las máximas autoridades de las  instituciones sujetas a Saneamiento en el periodo 2022</t>
  </si>
  <si>
    <t>Fueron realizado los Convenios pertinentes con las instituciones necesaria para el apoyo del Saneamiento de la Cuenta de Construcciones y Mejoras en Proceso.</t>
  </si>
  <si>
    <t>Durante el periodo octubre-diciembre, se recibieron 307 expedientes de tasaciones de inmuebles de parte del Catastro, vía Bienes Nacionales que corresponden al Ministerio de Salud 42; Ministerio de Interior y Policía 17 y Ministerio Defensa 6, a las cuales se está realizando análisis financiero.
 Finalizamos con el análisis financiero de los 134 expedientes recibidos anteriormente. De estas tasaciones recibidas, noventa y ocho (98) pertenecen al Ministerio de Educación, veinte y cuatro (24) al Ministerio de Interior y Policía y doce (12) al Ministerio de Salud Pública; las cuales suman un monto total de RD$1,284,984,782.46 en terrenos y RD$5,777,170,077.1  en edificios.  Este monto excluye dos expedientes de los cuales no se recibió los avalúos (uno de Salud Pública y uno de Interior y Policía).</t>
  </si>
  <si>
    <t xml:space="preserve">
TDRs elaborados y carta de no objeción  por parte del Viceministro del Tesoro. 
Acta de reunión y comunicación al área de Tecnología de la Comunicación.</t>
  </si>
  <si>
    <t xml:space="preserve">
Del Informe del análisis financiero, dando como resultado si tienen reserva o deterioro (1er grupo 67) y (2do grupo 67) de tasaciones recibidas, validando si estos inmuebles se encuentran o no previamente registrados en el SIGEF y SIAB, a los fines de evitar duplicidad con un nuevo registro, se resalta lo siguiente:
(a) Algunos inmuebles tasados están en registros de inmuebles certificados en Sistema de Gestión de la Información Financiera (SIGEF) de cuenta contable 1206020001 terrenos y 1206020002 edificios. 
b) Inmuebles tasados están registrados en SIGEF en cuenta contable 120603 Construcciones y Mejoras en proceso, se incluye el número de contrato. 
c) Inmuebles tasados, no están registrados en Sistema de Administración de Bienes Muebles e Inmuebles (SIAB). 
d) Inmuebles tasados, no están registrados en SIGEF en cuenta contable 120603 Construcciones y Mejoras en proceso, tampoco en inmuebles certificados SIGEF.  
En el 1er grupo (67 tasaciones:                                                                                                                          a) Cuarenta y Cuatro (44) tasaciones del 0206.01.0001 Ministerio de Educación cuyo monto ascendente a Terreno RD$382,284,081.50 y Edificio RD$2,489,617,816.29. Total, Reserva RD$ 763,748,057.14 y Deterioro RD$ (179,639,188.36).
b) Siete (07) tasaciones del 0207.01.0001 Ministerio de Salud Pública monto de Terreno RD$3,609,171.10 y Edificio RD$20,170,324.83. Total, Reserva RD$ 0.00 y Deterioro RD$0.00 
c) Dieciséis (16) tasaciones del 0202.01.0001 Ministerio de Interior y Policía monto de Terreno RD$59,862,686.00 y Edificio RD$64,739,326.89. Total, Reserva RD$ 1,709,394.25 y Deterioro RD$4,465,866.85.
En cuanto al 2do grupo (67) tasaciones de inmuebles también se realizaron análisis, dando como resultado:                                                                                                                                                               
a) Cincuenta y Cuatro (54) tasaciones del 0206.01.0001 Ministerio de Educación cuyo monto ascendente a Terreno RD$794,662,462.00 y Edificio RD$3,220,749,141.19.  Total, Reserva RD$162,515,552.06 y Deterioro RD$ (92,561,214.60).
b) Cinco (5) tasaciones del 0207.01.0001 Ministerio de Salud Pública monto de Terreno RD$9,300,625.00 y Edificio RD$28,734,366.66. Total, Reserva RD$ 0.00 y Deterioro RD$0.00 
c) Ocho (8) tasaciones del 0202.01.0001 Ministerio de Interior y Policía monto de Terreno RD$39,092,560.00 y Edificio RD$50,875,520.16. Total, Reserva RD$0.00 y Deterioro RD$1,233,886.81.
Por el momento, no se han realizados altas de bienes inmuebles en las Instituciones seleccionadas para el proyecto. Por otro lado, es oportuno poner en conocimiento que estamos en espera de las propuestas de adenda al acuerdo tripartido para establecer el macro proceso de los trabajos a realizar con miras a la continuidad de los trabajos de levantamiento y registro.</t>
  </si>
  <si>
    <t xml:space="preserve">Listado de participantes.
Presentación elaborada, fotos. </t>
  </si>
  <si>
    <t>Registro de Bienes Inmuebles remitidos por Bienes Nacionales, luego del análisis del estatus jurídico del levantamiento realizado por la Dirección de Catastro Nacional</t>
  </si>
  <si>
    <t xml:space="preserve">Borrador de informe, intercambio de correo con las informaciones.
</t>
  </si>
  <si>
    <t>El personal del Dpto. de Normas y Procedimientos elaboró los Manuales de Activos y Pasivos, de los cuales están siendo impartidos a los técnicos y el módulo uno (1) ha sido impartido con la asistencia de 135 técnicos representando a 74 instituciones del Sector Público, equivalente al 48% insertadas, del universo programado para el año 2022 (50% de las instituciones).</t>
  </si>
  <si>
    <t xml:space="preserve"> Se había realizado los TDRs para la Consultoría de elaboración de las normas, políticas y procedimientos, generales y particulares, para la implementación de las Normas Internacionales de Contabilidad del Sector Público y su organización en compendios individuales para las cuentas de Activos, Pasivos, Patrimonio, Ingresos y Gastos. Resultó difícil conseguir un consultor para todo el proceso, razón por la que se decidió hacer la consultoría de manera segregada y más ampliada a nivel de enfoque de los procedimientos y formar un grupo de multiplicadores en NICSP. Entre las contrataciones, se hizo una para hacer un levantamiento o diagnóstico de todos los documentos normativos que estaba en la página, se evaluaron y se recomendaron cuales estaban alineados a las NICSP y debían ser usado.   También, por el personal interno del Dpto. de Normas y Procedimientos se elaboró el procedimiento de Activo y Pasivo y fue revisado por una consultoría.</t>
  </si>
  <si>
    <t xml:space="preserve"> En el caso del proceso referente a la elaboración de Patrimonio, este fue adjudicado dentro de los plazos establecido (en fecha 13 de diciembre del 2022). 
 El proceso concerniente a los Ingresos y Gastos fue cancelado en la adjudicación debido: 1.) La espera en la obtención del número de Registro de Proveedor del Estado (RPE) por parte de Compras y Contrataciones al oferente ganador; 2.) Durante la espera del RPE, se venció el tiempo establecido por el Ministerio de Hacienda para la recepción de expedientes para pagos y demás. La misma fue entregada el 20 de diciembre del 2022, cuando la fecha límite para entregar a Hacienda era el 15 de diciembre del 2022.</t>
  </si>
  <si>
    <t xml:space="preserve">La propuesta inical del Plan de Trabajo hacer desarrollada por el consultor de Patrimonio esta siendo elaborada por la empresa contratada.  </t>
  </si>
  <si>
    <t xml:space="preserve">Todos los procesos de las adquisiciones de los equipos tecnológicos e impresora fueron realizados. Solo está pendiente recibir lo concerniente a la impresora multifuncional a color.  </t>
  </si>
  <si>
    <t xml:space="preserve">
En el trimestre octubre-diciembre 2022, se han producido varios encuentros con el consultor de la empresa CF &amp; Asociados Business Advisory Services, SRL, con el objetivo de validar en conjunto los productos entregados a manera de borrador, de conformidad con lo establecido en los TdR, a fin de enfocarlos conforme a los requerimientos del sistema, basados en las normativas vigentes.   
A finales de octubre 2022, se sostuvo una reunión con el consultor y el equipo de la Dirección de Análisis, en la cual el consultor propuso entregar otra matriz con sus respectivos componentes, subcomponentes e indicadores que respondan al Plan de Cuentas Contables, en sustitución a la matriz que había presentado anteriormente dentro de los siete (7) productos entregables, acogiéndose a los requerimientos antes indicados que la Dirección de Análisis le hiciera en reuniones anteriores. Se arribó el acuerdo siguiente:
 1) Compartir el Plan de Cuentas basado en la NICSP al consultor;  
2) El consultor propuso trabajar tres componentes de acuerdo a las características (oportunidad y transparencia, comprensibilidad-materialidad-razonabilidad y relevancia y fiabilidad de información financiera); 
3) El consultor se comprometió ir trabajando con los indicadores, verificando la forma en que se medirán cualitativa y cuantitativamente; y 
4) El consultor se comprometió diseñar los indicadores verificando su cumplimiento y niveles de ponderación.
No obstante, las tres áreas sustantivas de la DIGECOG elaboraron una matriz de indicadores para abril 2022, la cual fue socializada con las instituciones y se puso en funcionamiento para evaluar su desenvolvimiento en este ejercicio, la misma fue presentada al consultor para que sirva de soporte a los indicadores que este debe desarrollar, acordando que el mismo realizará ajustes pertinentes, que respondan a las observaciones encontradas; sin embargo, a la fecha el consultor no nos ha presentado los ajustes de las mejoras indicadas en diferentes reuniones o mesas de trabajo. 
Con relación a los demás productos, la Dirección de Análisis de la Información Financiera entiende que deben ser reenfocados luego de que la matriz de indicadores sea definitiva.  
Con el objetivo de levantar la percepción de las instituciones sobre las evaluaciones del Sisacnoc, la Dirección de Análisis se encuentra elaborando una encuesta, a fin de mejorar los puntos que se levanten.</t>
  </si>
  <si>
    <t>Octubre-diciembre Año 2022</t>
  </si>
  <si>
    <t>Entrenamientos del módulo 1, en relación al personal interno, fue impartido a 19 técnicos de la Digecog, lo que acumula un total de 177 participantes para una base de datos de 177 usuarios, representando el 100% de técnicos que se les socializó dicho módulo.                                                                                                                    También, entrenamientos referentes a la primera parte del módulo 2, a 72 técnicos de Digecog, de una base de datos de 177, representando el 40.7% de técnicos que se les socializó dicho módulo</t>
  </si>
  <si>
    <t xml:space="preserve">
Quedó pendiente realizar una visita de manera presencial a la Dirección de Gestión del Siafe (Diges), por parte de  las  áreas sustantivas de la institución conjuntamente con un representante del área de Tecnologías de la Información, para socializar todo lo concerniente a la contratación de este proceso, con el propósito de indagar sobre los Términos de Referencia del referido Sistema Automatizado para la Consolidación de los Estados Financieros y la Ejecución Presupuestaria del Sector Público y de esta manera poder continuar con el proceso de compras, esto a solicitud de un pedimento del Comité de Compras, quien requirió la opinión de Depto. de Tecnología de la Digecog sobre el proceso en cuestión.
</t>
  </si>
  <si>
    <t xml:space="preserve">Evidencias del proceso de compras completado. 
</t>
  </si>
  <si>
    <t xml:space="preserve">Listas de asistencia </t>
  </si>
  <si>
    <t>Esta en proceso de elaboración el  informe anual 2022 del Plan Estratégico Institucional (PEI)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</si>
</sst>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quot;#,##0.0"/>
  </numFmts>
  <fonts count="42"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2"/>
      <name val="Calibri"/>
      <family val="2"/>
      <scheme val="minor"/>
    </font>
    <font>
      <b/>
      <sz val="12"/>
      <name val="Calibri"/>
      <family val="2"/>
      <scheme val="minor"/>
    </font>
    <font>
      <sz val="12"/>
      <color rgb="FFC00000"/>
      <name val="Calibri"/>
      <family val="2"/>
      <scheme val="minor"/>
    </font>
    <font>
      <sz val="1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301">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8" fillId="0" borderId="0" xfId="0" applyFont="1" applyAlignment="1">
      <alignment horizontal="left"/>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8" fillId="0" borderId="0" xfId="0" applyFont="1" applyBorder="1" applyAlignment="1">
      <alignment wrapText="1"/>
    </xf>
    <xf numFmtId="0" fontId="15" fillId="13" borderId="10" xfId="0" applyFont="1" applyFill="1" applyBorder="1" applyAlignment="1">
      <alignment horizontal="center" vertical="center" wrapText="1"/>
    </xf>
    <xf numFmtId="0" fontId="15" fillId="13" borderId="9" xfId="0" applyFont="1" applyFill="1" applyBorder="1" applyAlignment="1">
      <alignment horizontal="left" vertical="center" wrapText="1"/>
    </xf>
    <xf numFmtId="0" fontId="15" fillId="13" borderId="9" xfId="0" applyFont="1" applyFill="1" applyBorder="1" applyAlignment="1">
      <alignment horizontal="center" vertical="center" wrapText="1"/>
    </xf>
    <xf numFmtId="9" fontId="15" fillId="13" borderId="9" xfId="0" applyNumberFormat="1" applyFont="1" applyFill="1" applyBorder="1" applyAlignment="1">
      <alignment horizontal="center" vertical="center" wrapText="1"/>
    </xf>
    <xf numFmtId="9" fontId="15" fillId="13" borderId="14" xfId="0" applyNumberFormat="1" applyFont="1" applyFill="1" applyBorder="1" applyAlignment="1">
      <alignment horizontal="center" vertical="center" wrapText="1"/>
    </xf>
    <xf numFmtId="9" fontId="39" fillId="0" borderId="7" xfId="0" applyNumberFormat="1" applyFont="1" applyBorder="1" applyAlignment="1">
      <alignment vertical="center"/>
    </xf>
    <xf numFmtId="9" fontId="39" fillId="0" borderId="7" xfId="0" applyNumberFormat="1" applyFont="1" applyBorder="1" applyAlignment="1">
      <alignment horizontal="center" vertical="center"/>
    </xf>
    <xf numFmtId="9" fontId="39" fillId="0" borderId="8" xfId="0" applyNumberFormat="1" applyFont="1" applyBorder="1" applyAlignment="1">
      <alignment vertical="center"/>
    </xf>
    <xf numFmtId="0" fontId="38" fillId="0" borderId="32" xfId="0" applyFont="1" applyBorder="1"/>
    <xf numFmtId="0" fontId="38" fillId="0" borderId="0" xfId="0" applyFont="1" applyBorder="1" applyAlignment="1">
      <alignment horizontal="left"/>
    </xf>
    <xf numFmtId="0" fontId="38" fillId="0" borderId="0" xfId="0" applyFont="1" applyBorder="1"/>
    <xf numFmtId="9" fontId="38" fillId="0" borderId="0" xfId="0" applyNumberFormat="1" applyFont="1" applyBorder="1"/>
    <xf numFmtId="9" fontId="38" fillId="0" borderId="33" xfId="0" applyNumberFormat="1" applyFont="1" applyBorder="1"/>
    <xf numFmtId="0" fontId="38" fillId="0" borderId="11" xfId="0" applyFont="1" applyBorder="1" applyAlignment="1">
      <alignment horizontal="left"/>
    </xf>
    <xf numFmtId="0" fontId="38" fillId="0" borderId="11" xfId="0" applyFont="1" applyBorder="1"/>
    <xf numFmtId="0" fontId="38" fillId="0" borderId="37" xfId="0" applyFont="1" applyBorder="1"/>
    <xf numFmtId="0" fontId="38" fillId="0" borderId="38" xfId="0" applyFont="1" applyBorder="1" applyAlignment="1">
      <alignment horizontal="left"/>
    </xf>
    <xf numFmtId="0" fontId="38" fillId="0" borderId="38" xfId="0" applyFont="1" applyBorder="1"/>
    <xf numFmtId="9" fontId="38" fillId="0" borderId="38" xfId="0" applyNumberFormat="1" applyFont="1" applyBorder="1"/>
    <xf numFmtId="9" fontId="38" fillId="0" borderId="39" xfId="0" applyNumberFormat="1" applyFont="1" applyBorder="1"/>
    <xf numFmtId="9" fontId="38" fillId="2" borderId="1" xfId="1" applyNumberFormat="1" applyFont="1" applyFill="1" applyBorder="1" applyAlignment="1">
      <alignment horizontal="center" vertical="center"/>
    </xf>
    <xf numFmtId="9" fontId="38" fillId="2" borderId="1" xfId="1" applyNumberFormat="1" applyFont="1" applyFill="1" applyBorder="1" applyAlignment="1">
      <alignment horizontal="center" vertical="center" wrapText="1"/>
    </xf>
    <xf numFmtId="0" fontId="38" fillId="2" borderId="1" xfId="0" applyFont="1" applyFill="1" applyBorder="1" applyAlignment="1">
      <alignment horizontal="left" vertical="top" wrapText="1"/>
    </xf>
    <xf numFmtId="9" fontId="40" fillId="2" borderId="1" xfId="1" applyNumberFormat="1" applyFont="1" applyFill="1" applyBorder="1" applyAlignment="1">
      <alignment vertical="center" wrapText="1"/>
    </xf>
    <xf numFmtId="0" fontId="38" fillId="2" borderId="1" xfId="0" applyFont="1" applyFill="1" applyBorder="1" applyAlignment="1">
      <alignment horizontal="left" vertical="center" wrapText="1"/>
    </xf>
    <xf numFmtId="9" fontId="38" fillId="2" borderId="1" xfId="1" applyNumberFormat="1" applyFont="1" applyFill="1" applyBorder="1" applyAlignment="1">
      <alignment horizontal="center" vertical="center"/>
    </xf>
    <xf numFmtId="9" fontId="38" fillId="2" borderId="1" xfId="1" applyNumberFormat="1" applyFont="1" applyFill="1" applyBorder="1" applyAlignment="1">
      <alignment horizontal="center" vertical="center"/>
    </xf>
    <xf numFmtId="9" fontId="38" fillId="2" borderId="1" xfId="1" applyNumberFormat="1" applyFont="1" applyFill="1" applyBorder="1" applyAlignment="1">
      <alignment vertical="center" wrapText="1"/>
    </xf>
    <xf numFmtId="0" fontId="38" fillId="2" borderId="1" xfId="0" applyFont="1" applyFill="1" applyBorder="1" applyAlignment="1">
      <alignment vertical="top" wrapText="1"/>
    </xf>
    <xf numFmtId="0" fontId="38" fillId="2" borderId="1" xfId="0" applyFont="1" applyFill="1" applyBorder="1" applyAlignment="1">
      <alignment vertical="center" wrapText="1"/>
    </xf>
    <xf numFmtId="9" fontId="38" fillId="0" borderId="1" xfId="1" applyNumberFormat="1" applyFont="1" applyFill="1" applyBorder="1" applyAlignment="1">
      <alignment horizontal="center" vertical="center" wrapText="1"/>
    </xf>
    <xf numFmtId="9" fontId="38" fillId="0" borderId="1" xfId="1" applyNumberFormat="1" applyFont="1" applyFill="1" applyBorder="1" applyAlignment="1">
      <alignment horizontal="center" vertical="center"/>
    </xf>
    <xf numFmtId="9" fontId="38" fillId="2" borderId="1" xfId="1" applyNumberFormat="1" applyFont="1" applyFill="1" applyBorder="1" applyAlignment="1">
      <alignment horizontal="center" vertical="center"/>
    </xf>
    <xf numFmtId="9" fontId="38" fillId="2" borderId="1" xfId="1" applyNumberFormat="1" applyFont="1" applyFill="1" applyBorder="1" applyAlignment="1">
      <alignment horizontal="left" vertical="center" wrapText="1"/>
    </xf>
    <xf numFmtId="9" fontId="38" fillId="2" borderId="1" xfId="1" applyNumberFormat="1" applyFont="1" applyFill="1" applyBorder="1" applyAlignment="1">
      <alignment horizontal="center" vertical="center" wrapText="1"/>
    </xf>
    <xf numFmtId="9" fontId="38" fillId="0" borderId="1" xfId="1" applyNumberFormat="1" applyFont="1" applyFill="1" applyBorder="1" applyAlignment="1">
      <alignment vertical="center" wrapText="1"/>
    </xf>
    <xf numFmtId="0" fontId="41" fillId="0" borderId="0" xfId="0" applyFont="1" applyAlignment="1">
      <alignment vertical="center" wrapText="1"/>
    </xf>
    <xf numFmtId="9" fontId="38" fillId="0" borderId="1" xfId="1" applyNumberFormat="1" applyFont="1" applyFill="1" applyBorder="1" applyAlignment="1">
      <alignment vertical="center"/>
    </xf>
    <xf numFmtId="9" fontId="38" fillId="0" borderId="1" xfId="0" applyNumberFormat="1" applyFont="1" applyBorder="1" applyAlignment="1">
      <alignment vertical="center" wrapText="1"/>
    </xf>
    <xf numFmtId="0" fontId="38" fillId="0" borderId="1" xfId="0" applyFont="1" applyFill="1" applyBorder="1" applyAlignment="1">
      <alignment vertical="center" wrapText="1"/>
    </xf>
    <xf numFmtId="9" fontId="38" fillId="2" borderId="1" xfId="1" applyNumberFormat="1" applyFont="1" applyFill="1" applyBorder="1" applyAlignment="1">
      <alignment vertical="top" wrapText="1"/>
    </xf>
    <xf numFmtId="165" fontId="38" fillId="2" borderId="1" xfId="1" applyNumberFormat="1" applyFont="1" applyFill="1" applyBorder="1" applyAlignment="1">
      <alignment vertical="center" wrapText="1"/>
    </xf>
    <xf numFmtId="9" fontId="38" fillId="2" borderId="5" xfId="1" applyNumberFormat="1" applyFont="1" applyFill="1" applyBorder="1" applyAlignment="1">
      <alignment vertical="center" wrapText="1"/>
    </xf>
    <xf numFmtId="0" fontId="38" fillId="2" borderId="1" xfId="0" applyFont="1" applyFill="1" applyBorder="1" applyAlignment="1">
      <alignment horizontal="justify" vertical="center"/>
    </xf>
    <xf numFmtId="9" fontId="38" fillId="2" borderId="1" xfId="1" applyNumberFormat="1" applyFont="1" applyFill="1" applyBorder="1" applyAlignment="1">
      <alignment horizontal="center" vertical="top" wrapText="1"/>
    </xf>
    <xf numFmtId="9" fontId="38" fillId="2" borderId="5" xfId="1" applyNumberFormat="1" applyFont="1" applyFill="1" applyBorder="1" applyAlignment="1">
      <alignment horizontal="left" vertical="center" wrapText="1"/>
    </xf>
    <xf numFmtId="165" fontId="38" fillId="2" borderId="34" xfId="1" applyNumberFormat="1" applyFont="1" applyFill="1" applyBorder="1" applyAlignment="1">
      <alignment horizontal="left" vertical="center" wrapText="1"/>
    </xf>
    <xf numFmtId="165" fontId="38" fillId="2" borderId="35" xfId="1" applyNumberFormat="1" applyFont="1" applyFill="1" applyBorder="1" applyAlignment="1">
      <alignment horizontal="left" vertical="center" wrapText="1"/>
    </xf>
    <xf numFmtId="165" fontId="38" fillId="2" borderId="36" xfId="1" applyNumberFormat="1" applyFont="1" applyFill="1" applyBorder="1" applyAlignment="1">
      <alignment horizontal="left" vertical="center" wrapText="1"/>
    </xf>
    <xf numFmtId="0" fontId="38" fillId="0" borderId="0" xfId="0" applyFont="1" applyBorder="1" applyAlignment="1">
      <alignment horizontal="center"/>
    </xf>
    <xf numFmtId="0" fontId="39" fillId="0" borderId="0" xfId="0" applyFont="1" applyBorder="1" applyAlignment="1">
      <alignment horizontal="center"/>
    </xf>
    <xf numFmtId="9" fontId="38" fillId="2" borderId="1" xfId="0" applyNumberFormat="1" applyFont="1" applyFill="1" applyBorder="1" applyAlignment="1">
      <alignment horizontal="center" vertical="center" wrapText="1"/>
    </xf>
    <xf numFmtId="9" fontId="38" fillId="2" borderId="1" xfId="1" applyNumberFormat="1" applyFont="1" applyFill="1" applyBorder="1" applyAlignment="1">
      <alignment horizontal="center" vertical="center"/>
    </xf>
    <xf numFmtId="0" fontId="39" fillId="0" borderId="6" xfId="0" applyFont="1" applyBorder="1" applyAlignment="1">
      <alignment horizontal="right" vertical="center"/>
    </xf>
    <xf numFmtId="0" fontId="39" fillId="0" borderId="7" xfId="0" applyFont="1" applyBorder="1" applyAlignment="1">
      <alignment horizontal="right" vertical="center"/>
    </xf>
    <xf numFmtId="165" fontId="39" fillId="2" borderId="4" xfId="1" applyNumberFormat="1" applyFont="1" applyFill="1" applyBorder="1" applyAlignment="1">
      <alignment horizontal="left" vertical="center" wrapText="1"/>
    </xf>
    <xf numFmtId="165" fontId="38" fillId="2" borderId="4" xfId="1" applyNumberFormat="1" applyFont="1" applyFill="1" applyBorder="1" applyAlignment="1">
      <alignment horizontal="left" vertical="center" wrapText="1"/>
    </xf>
    <xf numFmtId="9" fontId="38" fillId="2" borderId="1" xfId="1" applyNumberFormat="1" applyFont="1" applyFill="1" applyBorder="1" applyAlignment="1">
      <alignment horizontal="center" vertical="center" wrapText="1"/>
    </xf>
    <xf numFmtId="165" fontId="38" fillId="2" borderId="1" xfId="1" applyNumberFormat="1" applyFont="1" applyFill="1" applyBorder="1" applyAlignment="1">
      <alignment horizontal="center" vertical="center" wrapText="1"/>
    </xf>
    <xf numFmtId="9" fontId="38" fillId="2" borderId="1" xfId="1" applyNumberFormat="1" applyFont="1" applyFill="1" applyBorder="1" applyAlignment="1">
      <alignment horizontal="left" vertical="center" wrapText="1"/>
    </xf>
    <xf numFmtId="0" fontId="38" fillId="2" borderId="44" xfId="0" applyFont="1" applyFill="1" applyBorder="1" applyAlignment="1">
      <alignment horizontal="left" vertical="center" wrapText="1"/>
    </xf>
    <xf numFmtId="0" fontId="38" fillId="2" borderId="43" xfId="0" applyFont="1" applyFill="1" applyBorder="1" applyAlignment="1">
      <alignment horizontal="left" vertical="center" wrapText="1"/>
    </xf>
    <xf numFmtId="165" fontId="38" fillId="2" borderId="1" xfId="1" applyNumberFormat="1" applyFont="1" applyFill="1" applyBorder="1" applyAlignment="1">
      <alignment horizontal="left" vertical="center" wrapText="1"/>
    </xf>
    <xf numFmtId="0" fontId="38" fillId="2" borderId="1"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38" fillId="2" borderId="1" xfId="0" applyFont="1" applyFill="1" applyBorder="1" applyAlignment="1">
      <alignment horizontal="left" vertical="top" wrapText="1"/>
    </xf>
    <xf numFmtId="9" fontId="38" fillId="2" borderId="44" xfId="1" applyNumberFormat="1" applyFont="1" applyFill="1" applyBorder="1" applyAlignment="1">
      <alignment horizontal="center" vertical="center"/>
    </xf>
    <xf numFmtId="9" fontId="38" fillId="2" borderId="43" xfId="1" applyNumberFormat="1" applyFont="1" applyFill="1" applyBorder="1" applyAlignment="1">
      <alignment horizontal="center" vertical="center"/>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0" xfId="0" applyFont="1" applyFill="1" applyBorder="1" applyAlignment="1">
      <alignment horizontal="left"/>
    </xf>
    <xf numFmtId="0" fontId="34" fillId="0" borderId="41" xfId="0" applyFont="1" applyFill="1" applyBorder="1" applyAlignment="1">
      <alignment horizontal="left"/>
    </xf>
    <xf numFmtId="0" fontId="34" fillId="0" borderId="3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165" fontId="39" fillId="2" borderId="4" xfId="1" applyNumberFormat="1" applyFont="1" applyFill="1" applyBorder="1" applyAlignment="1">
      <alignment horizontal="center" vertical="center" wrapText="1"/>
    </xf>
    <xf numFmtId="9" fontId="38" fillId="2" borderId="1" xfId="1" applyNumberFormat="1" applyFont="1" applyFill="1" applyBorder="1" applyAlignment="1">
      <alignment horizontal="left" vertical="top" wrapText="1"/>
    </xf>
    <xf numFmtId="9" fontId="38" fillId="0" borderId="5" xfId="0" applyNumberFormat="1" applyFont="1" applyBorder="1" applyAlignment="1">
      <alignment horizontal="center" vertical="center" wrapText="1"/>
    </xf>
    <xf numFmtId="9" fontId="38" fillId="0" borderId="1" xfId="1" applyNumberFormat="1" applyFont="1" applyFill="1" applyBorder="1" applyAlignment="1">
      <alignment horizontal="center" vertical="center"/>
    </xf>
    <xf numFmtId="9" fontId="38" fillId="0" borderId="1" xfId="0" applyNumberFormat="1" applyFont="1" applyBorder="1" applyAlignment="1">
      <alignment horizontal="left" vertical="center" wrapText="1"/>
    </xf>
    <xf numFmtId="9" fontId="38" fillId="0" borderId="1" xfId="1" applyNumberFormat="1" applyFont="1" applyFill="1" applyBorder="1" applyAlignment="1">
      <alignment horizontal="left" vertical="center" wrapText="1"/>
    </xf>
    <xf numFmtId="9" fontId="40" fillId="2" borderId="44" xfId="1" applyNumberFormat="1" applyFont="1" applyFill="1" applyBorder="1" applyAlignment="1">
      <alignment horizontal="left" vertical="top" wrapText="1"/>
    </xf>
    <xf numFmtId="9" fontId="40" fillId="2" borderId="42" xfId="1" applyNumberFormat="1" applyFont="1" applyFill="1" applyBorder="1" applyAlignment="1">
      <alignment horizontal="left" vertical="top" wrapText="1"/>
    </xf>
    <xf numFmtId="9" fontId="40" fillId="2" borderId="43" xfId="1" applyNumberFormat="1" applyFont="1" applyFill="1" applyBorder="1" applyAlignment="1">
      <alignment horizontal="left" vertical="top" wrapText="1"/>
    </xf>
    <xf numFmtId="9" fontId="38" fillId="2" borderId="44" xfId="1" applyNumberFormat="1" applyFont="1" applyFill="1" applyBorder="1" applyAlignment="1">
      <alignment horizontal="left" vertical="center" wrapText="1"/>
    </xf>
    <xf numFmtId="9" fontId="38" fillId="2" borderId="42" xfId="1" applyNumberFormat="1" applyFont="1" applyFill="1" applyBorder="1" applyAlignment="1">
      <alignment horizontal="left" vertical="center" wrapText="1"/>
    </xf>
    <xf numFmtId="9" fontId="38" fillId="2" borderId="43" xfId="1" applyNumberFormat="1" applyFont="1" applyFill="1" applyBorder="1" applyAlignment="1">
      <alignment horizontal="left" vertical="center" wrapText="1"/>
    </xf>
    <xf numFmtId="9" fontId="38" fillId="0" borderId="5" xfId="0" applyNumberFormat="1" applyFont="1" applyBorder="1" applyAlignment="1">
      <alignment horizontal="left" vertical="top" wrapText="1"/>
    </xf>
    <xf numFmtId="165" fontId="38" fillId="0" borderId="1" xfId="1" applyNumberFormat="1" applyFont="1" applyFill="1" applyBorder="1" applyAlignment="1">
      <alignment horizontal="left" vertical="center" wrapText="1"/>
    </xf>
    <xf numFmtId="9" fontId="40" fillId="2" borderId="1" xfId="1" applyNumberFormat="1" applyFont="1" applyFill="1" applyBorder="1" applyAlignment="1">
      <alignment horizontal="left" vertical="center" wrapText="1"/>
    </xf>
    <xf numFmtId="0" fontId="23" fillId="11" borderId="1" xfId="0"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2" borderId="17" xfId="0" applyFont="1" applyFill="1" applyBorder="1" applyAlignment="1">
      <alignment horizontal="justify"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7</xdr:col>
      <xdr:colOff>3384187</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175014</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H60"/>
  <sheetViews>
    <sheetView showGridLines="0" tabSelected="1" zoomScale="62" zoomScaleNormal="62" zoomScaleSheetLayoutView="70" zoomScalePageLayoutView="79" workbookViewId="0">
      <selection activeCell="G10" sqref="G10"/>
    </sheetView>
  </sheetViews>
  <sheetFormatPr baseColWidth="10" defaultColWidth="10.85546875" defaultRowHeight="15" x14ac:dyDescent="0.25"/>
  <cols>
    <col min="1" max="1" width="44.85546875" style="123" customWidth="1"/>
    <col min="2" max="2" width="37" style="127" customWidth="1"/>
    <col min="3" max="3" width="50.28515625" style="123" customWidth="1"/>
    <col min="4" max="4" width="21.140625" style="124" customWidth="1"/>
    <col min="5" max="5" width="12.85546875" style="123" customWidth="1"/>
    <col min="6" max="6" width="14.42578125" style="123" customWidth="1"/>
    <col min="7" max="7" width="104.5703125" style="123" customWidth="1"/>
    <col min="8" max="8" width="52" style="124" customWidth="1"/>
    <col min="9" max="16384" width="10.85546875" style="123"/>
  </cols>
  <sheetData>
    <row r="1" spans="1:8" x14ac:dyDescent="0.25">
      <c r="A1" s="134"/>
      <c r="B1" s="135"/>
      <c r="C1" s="136"/>
      <c r="D1" s="137"/>
      <c r="E1" s="136"/>
      <c r="F1" s="136"/>
      <c r="G1" s="136"/>
      <c r="H1" s="138"/>
    </row>
    <row r="2" spans="1:8" x14ac:dyDescent="0.25">
      <c r="A2" s="139"/>
      <c r="B2" s="128"/>
      <c r="C2" s="129"/>
      <c r="D2" s="130"/>
      <c r="E2" s="129"/>
      <c r="F2" s="129"/>
      <c r="G2" s="129"/>
      <c r="H2" s="140"/>
    </row>
    <row r="3" spans="1:8" ht="48.75" customHeight="1" x14ac:dyDescent="0.25">
      <c r="A3" s="139"/>
      <c r="B3" s="128"/>
      <c r="C3" s="129"/>
      <c r="D3" s="130"/>
      <c r="E3" s="129"/>
      <c r="F3" s="129"/>
      <c r="G3" s="129"/>
      <c r="H3" s="140"/>
    </row>
    <row r="4" spans="1:8" s="125" customFormat="1" ht="28.5" x14ac:dyDescent="0.25">
      <c r="A4" s="214" t="s">
        <v>174</v>
      </c>
      <c r="B4" s="215"/>
      <c r="C4" s="215"/>
      <c r="D4" s="215"/>
      <c r="E4" s="215"/>
      <c r="F4" s="215"/>
      <c r="G4" s="215"/>
      <c r="H4" s="216"/>
    </row>
    <row r="5" spans="1:8" s="125" customFormat="1" ht="23.25" x14ac:dyDescent="0.25">
      <c r="A5" s="224" t="s">
        <v>173</v>
      </c>
      <c r="B5" s="225"/>
      <c r="C5" s="225"/>
      <c r="D5" s="225"/>
      <c r="E5" s="225"/>
      <c r="F5" s="225"/>
      <c r="G5" s="225"/>
      <c r="H5" s="226"/>
    </row>
    <row r="6" spans="1:8" s="125" customFormat="1" ht="23.25" x14ac:dyDescent="0.25">
      <c r="A6" s="217" t="s">
        <v>185</v>
      </c>
      <c r="B6" s="218"/>
      <c r="C6" s="218"/>
      <c r="D6" s="218"/>
      <c r="E6" s="218"/>
      <c r="F6" s="218"/>
      <c r="G6" s="218"/>
      <c r="H6" s="219"/>
    </row>
    <row r="7" spans="1:8" s="126" customFormat="1" ht="26.25" customHeight="1" x14ac:dyDescent="0.35">
      <c r="A7" s="227" t="s">
        <v>259</v>
      </c>
      <c r="B7" s="228"/>
      <c r="C7" s="228"/>
      <c r="D7" s="228"/>
      <c r="E7" s="228"/>
      <c r="F7" s="228"/>
      <c r="G7" s="228"/>
      <c r="H7" s="229"/>
    </row>
    <row r="8" spans="1:8" s="125" customFormat="1" ht="24.75" customHeight="1" x14ac:dyDescent="0.25">
      <c r="A8" s="141" t="s">
        <v>175</v>
      </c>
      <c r="B8" s="220" t="s">
        <v>166</v>
      </c>
      <c r="C8" s="221"/>
      <c r="D8" s="132"/>
      <c r="E8" s="132"/>
      <c r="F8" s="132"/>
      <c r="G8" s="132"/>
      <c r="H8" s="142"/>
    </row>
    <row r="9" spans="1:8" s="125" customFormat="1" ht="24" customHeight="1" x14ac:dyDescent="0.35">
      <c r="A9" s="141" t="s">
        <v>176</v>
      </c>
      <c r="B9" s="131" t="s">
        <v>186</v>
      </c>
      <c r="C9" s="131"/>
      <c r="D9" s="133"/>
      <c r="E9" s="133"/>
      <c r="F9" s="133"/>
      <c r="G9" s="133"/>
      <c r="H9" s="143"/>
    </row>
    <row r="10" spans="1:8" s="125" customFormat="1" ht="24" customHeight="1" thickBot="1" x14ac:dyDescent="0.4">
      <c r="A10" s="144" t="s">
        <v>177</v>
      </c>
      <c r="B10" s="222" t="s">
        <v>195</v>
      </c>
      <c r="C10" s="223"/>
      <c r="D10" s="133"/>
      <c r="E10" s="133"/>
      <c r="F10" s="133"/>
      <c r="G10" s="133"/>
      <c r="H10" s="143"/>
    </row>
    <row r="11" spans="1:8" s="129" customFormat="1" ht="63" customHeight="1" x14ac:dyDescent="0.25">
      <c r="A11" s="146" t="s">
        <v>189</v>
      </c>
      <c r="B11" s="147" t="s">
        <v>178</v>
      </c>
      <c r="C11" s="148" t="s">
        <v>179</v>
      </c>
      <c r="D11" s="149" t="s">
        <v>180</v>
      </c>
      <c r="E11" s="149" t="s">
        <v>181</v>
      </c>
      <c r="F11" s="149" t="s">
        <v>182</v>
      </c>
      <c r="G11" s="148" t="s">
        <v>183</v>
      </c>
      <c r="H11" s="150" t="s">
        <v>184</v>
      </c>
    </row>
    <row r="12" spans="1:8" s="129" customFormat="1" ht="113.45" customHeight="1" x14ac:dyDescent="0.25">
      <c r="A12" s="202" t="s">
        <v>232</v>
      </c>
      <c r="B12" s="204" t="s">
        <v>212</v>
      </c>
      <c r="C12" s="189" t="s">
        <v>206</v>
      </c>
      <c r="D12" s="178">
        <v>1</v>
      </c>
      <c r="E12" s="198">
        <f>AVERAGE(D12:D17)</f>
        <v>0.25</v>
      </c>
      <c r="F12" s="198">
        <f>AVERAGE(E12)</f>
        <v>0.25</v>
      </c>
      <c r="G12" s="205" t="s">
        <v>261</v>
      </c>
      <c r="H12" s="242" t="s">
        <v>248</v>
      </c>
    </row>
    <row r="13" spans="1:8" s="129" customFormat="1" ht="49.5" customHeight="1" x14ac:dyDescent="0.25">
      <c r="A13" s="202"/>
      <c r="B13" s="204"/>
      <c r="C13" s="189" t="s">
        <v>188</v>
      </c>
      <c r="D13" s="178">
        <v>0</v>
      </c>
      <c r="E13" s="198"/>
      <c r="F13" s="198"/>
      <c r="G13" s="205"/>
      <c r="H13" s="242"/>
    </row>
    <row r="14" spans="1:8" s="129" customFormat="1" ht="43.5" customHeight="1" x14ac:dyDescent="0.25">
      <c r="A14" s="202"/>
      <c r="B14" s="204"/>
      <c r="C14" s="189" t="s">
        <v>191</v>
      </c>
      <c r="D14" s="178">
        <v>0</v>
      </c>
      <c r="E14" s="198"/>
      <c r="F14" s="198"/>
      <c r="G14" s="205"/>
      <c r="H14" s="242"/>
    </row>
    <row r="15" spans="1:8" s="129" customFormat="1" x14ac:dyDescent="0.25">
      <c r="A15" s="202"/>
      <c r="B15" s="204"/>
      <c r="C15" s="209" t="s">
        <v>192</v>
      </c>
      <c r="D15" s="198">
        <v>0</v>
      </c>
      <c r="E15" s="198"/>
      <c r="F15" s="198"/>
      <c r="G15" s="205"/>
      <c r="H15" s="242"/>
    </row>
    <row r="16" spans="1:8" s="129" customFormat="1" ht="14.25" customHeight="1" x14ac:dyDescent="0.25">
      <c r="A16" s="202"/>
      <c r="B16" s="204"/>
      <c r="C16" s="209"/>
      <c r="D16" s="198"/>
      <c r="E16" s="198"/>
      <c r="F16" s="198"/>
      <c r="G16" s="205"/>
      <c r="H16" s="242"/>
    </row>
    <row r="17" spans="1:8" s="129" customFormat="1" ht="15.75" hidden="1" customHeight="1" x14ac:dyDescent="0.25">
      <c r="A17" s="202"/>
      <c r="B17" s="204"/>
      <c r="C17" s="209"/>
      <c r="D17" s="198"/>
      <c r="E17" s="198"/>
      <c r="F17" s="198"/>
      <c r="G17" s="205"/>
      <c r="H17" s="242"/>
    </row>
    <row r="18" spans="1:8" s="129" customFormat="1" ht="94.5" customHeight="1" x14ac:dyDescent="0.25">
      <c r="A18" s="192" t="s">
        <v>233</v>
      </c>
      <c r="B18" s="204" t="s">
        <v>214</v>
      </c>
      <c r="C18" s="209" t="s">
        <v>235</v>
      </c>
      <c r="D18" s="198">
        <v>1</v>
      </c>
      <c r="E18" s="198">
        <v>0.7</v>
      </c>
      <c r="F18" s="198">
        <v>0.57999999999999996</v>
      </c>
      <c r="G18" s="205" t="s">
        <v>254</v>
      </c>
      <c r="H18" s="234" t="s">
        <v>262</v>
      </c>
    </row>
    <row r="19" spans="1:8" s="129" customFormat="1" ht="16.5" customHeight="1" x14ac:dyDescent="0.25">
      <c r="A19" s="193"/>
      <c r="B19" s="204"/>
      <c r="C19" s="210"/>
      <c r="D19" s="198"/>
      <c r="E19" s="198"/>
      <c r="F19" s="198"/>
      <c r="G19" s="244"/>
      <c r="H19" s="234"/>
    </row>
    <row r="20" spans="1:8" s="129" customFormat="1" ht="105.75" customHeight="1" x14ac:dyDescent="0.25">
      <c r="A20" s="193"/>
      <c r="B20" s="204"/>
      <c r="C20" s="170" t="s">
        <v>236</v>
      </c>
      <c r="D20" s="166">
        <v>1</v>
      </c>
      <c r="E20" s="198"/>
      <c r="F20" s="198"/>
      <c r="G20" s="244"/>
      <c r="H20" s="234"/>
    </row>
    <row r="21" spans="1:8" s="129" customFormat="1" ht="156.75" customHeight="1" x14ac:dyDescent="0.25">
      <c r="A21" s="193"/>
      <c r="B21" s="204"/>
      <c r="C21" s="170" t="s">
        <v>237</v>
      </c>
      <c r="D21" s="166">
        <v>0.5</v>
      </c>
      <c r="E21" s="198"/>
      <c r="F21" s="198"/>
      <c r="G21" s="173" t="s">
        <v>255</v>
      </c>
      <c r="H21" s="184" t="s">
        <v>243</v>
      </c>
    </row>
    <row r="22" spans="1:8" s="129" customFormat="1" ht="66" customHeight="1" x14ac:dyDescent="0.25">
      <c r="A22" s="193"/>
      <c r="B22" s="204"/>
      <c r="C22" s="170" t="s">
        <v>192</v>
      </c>
      <c r="D22" s="166">
        <v>0</v>
      </c>
      <c r="E22" s="198"/>
      <c r="F22" s="198"/>
      <c r="G22" s="173" t="s">
        <v>256</v>
      </c>
      <c r="H22" s="184" t="s">
        <v>229</v>
      </c>
    </row>
    <row r="23" spans="1:8" s="129" customFormat="1" ht="93" customHeight="1" x14ac:dyDescent="0.25">
      <c r="A23" s="193"/>
      <c r="B23" s="204"/>
      <c r="C23" s="174" t="s">
        <v>220</v>
      </c>
      <c r="D23" s="178">
        <v>0.79</v>
      </c>
      <c r="E23" s="198"/>
      <c r="F23" s="198"/>
      <c r="G23" s="205" t="s">
        <v>253</v>
      </c>
      <c r="H23" s="234" t="s">
        <v>263</v>
      </c>
    </row>
    <row r="24" spans="1:8" s="145" customFormat="1" ht="21" customHeight="1" x14ac:dyDescent="0.25">
      <c r="A24" s="193"/>
      <c r="B24" s="204"/>
      <c r="C24" s="211" t="s">
        <v>201</v>
      </c>
      <c r="D24" s="198">
        <v>0.7</v>
      </c>
      <c r="E24" s="198"/>
      <c r="F24" s="198"/>
      <c r="G24" s="205"/>
      <c r="H24" s="234"/>
    </row>
    <row r="25" spans="1:8" s="129" customFormat="1" ht="15" customHeight="1" x14ac:dyDescent="0.25">
      <c r="A25" s="193"/>
      <c r="B25" s="204"/>
      <c r="C25" s="211"/>
      <c r="D25" s="198"/>
      <c r="E25" s="198"/>
      <c r="F25" s="198"/>
      <c r="G25" s="240" t="s">
        <v>260</v>
      </c>
      <c r="H25" s="234" t="s">
        <v>263</v>
      </c>
    </row>
    <row r="26" spans="1:8" s="129" customFormat="1" ht="29.25" customHeight="1" x14ac:dyDescent="0.25">
      <c r="A26" s="193"/>
      <c r="B26" s="204"/>
      <c r="C26" s="211"/>
      <c r="D26" s="198"/>
      <c r="E26" s="198"/>
      <c r="F26" s="198"/>
      <c r="G26" s="240"/>
      <c r="H26" s="234"/>
    </row>
    <row r="27" spans="1:8" s="129" customFormat="1" ht="9" hidden="1" customHeight="1" x14ac:dyDescent="0.25">
      <c r="A27" s="193"/>
      <c r="B27" s="204"/>
      <c r="C27" s="211"/>
      <c r="D27" s="198"/>
      <c r="E27" s="198"/>
      <c r="F27" s="198"/>
      <c r="G27" s="240"/>
      <c r="H27" s="234"/>
    </row>
    <row r="28" spans="1:8" s="129" customFormat="1" ht="8.25" hidden="1" customHeight="1" x14ac:dyDescent="0.25">
      <c r="A28" s="193"/>
      <c r="B28" s="204"/>
      <c r="C28" s="211"/>
      <c r="D28" s="198"/>
      <c r="E28" s="198"/>
      <c r="F28" s="198"/>
      <c r="G28" s="240"/>
      <c r="H28" s="234"/>
    </row>
    <row r="29" spans="1:8" s="129" customFormat="1" ht="15" hidden="1" customHeight="1" x14ac:dyDescent="0.25">
      <c r="A29" s="193"/>
      <c r="B29" s="204"/>
      <c r="C29" s="211"/>
      <c r="D29" s="198"/>
      <c r="E29" s="198"/>
      <c r="F29" s="198"/>
      <c r="G29" s="240"/>
      <c r="H29" s="234"/>
    </row>
    <row r="30" spans="1:8" s="129" customFormat="1" ht="88.5" customHeight="1" x14ac:dyDescent="0.25">
      <c r="A30" s="193"/>
      <c r="B30" s="204"/>
      <c r="C30" s="211"/>
      <c r="D30" s="198"/>
      <c r="E30" s="198"/>
      <c r="F30" s="198"/>
      <c r="G30" s="241"/>
      <c r="H30" s="234"/>
    </row>
    <row r="31" spans="1:8" s="129" customFormat="1" ht="42.75" customHeight="1" x14ac:dyDescent="0.25">
      <c r="A31" s="193"/>
      <c r="B31" s="204"/>
      <c r="C31" s="209" t="s">
        <v>190</v>
      </c>
      <c r="D31" s="198">
        <v>0.95</v>
      </c>
      <c r="E31" s="198"/>
      <c r="F31" s="198"/>
      <c r="G31" s="205" t="s">
        <v>257</v>
      </c>
      <c r="H31" s="234" t="s">
        <v>238</v>
      </c>
    </row>
    <row r="32" spans="1:8" s="129" customFormat="1" ht="29.25" customHeight="1" x14ac:dyDescent="0.25">
      <c r="A32" s="193"/>
      <c r="B32" s="204"/>
      <c r="C32" s="209"/>
      <c r="D32" s="198"/>
      <c r="E32" s="198"/>
      <c r="F32" s="198"/>
      <c r="G32" s="205"/>
      <c r="H32" s="234"/>
    </row>
    <row r="33" spans="1:8" s="129" customFormat="1" ht="24" customHeight="1" x14ac:dyDescent="0.25">
      <c r="A33" s="193"/>
      <c r="B33" s="204"/>
      <c r="C33" s="209"/>
      <c r="D33" s="198"/>
      <c r="E33" s="198"/>
      <c r="F33" s="198"/>
      <c r="G33" s="205"/>
      <c r="H33" s="234"/>
    </row>
    <row r="34" spans="1:8" s="129" customFormat="1" ht="121.5" customHeight="1" x14ac:dyDescent="0.25">
      <c r="A34" s="193"/>
      <c r="B34" s="204" t="s">
        <v>225</v>
      </c>
      <c r="C34" s="175" t="s">
        <v>205</v>
      </c>
      <c r="D34" s="171">
        <v>1</v>
      </c>
      <c r="E34" s="198">
        <v>0.67</v>
      </c>
      <c r="F34" s="198"/>
      <c r="G34" s="231" t="s">
        <v>258</v>
      </c>
      <c r="H34" s="234" t="s">
        <v>230</v>
      </c>
    </row>
    <row r="35" spans="1:8" s="129" customFormat="1" ht="123.75" customHeight="1" x14ac:dyDescent="0.25">
      <c r="A35" s="193"/>
      <c r="B35" s="204"/>
      <c r="C35" s="175" t="s">
        <v>192</v>
      </c>
      <c r="D35" s="171">
        <v>1</v>
      </c>
      <c r="E35" s="198"/>
      <c r="F35" s="198"/>
      <c r="G35" s="231"/>
      <c r="H35" s="234"/>
    </row>
    <row r="36" spans="1:8" s="129" customFormat="1" ht="111.75" customHeight="1" x14ac:dyDescent="0.25">
      <c r="A36" s="193"/>
      <c r="B36" s="204"/>
      <c r="C36" s="175" t="s">
        <v>207</v>
      </c>
      <c r="D36" s="171">
        <v>0.9</v>
      </c>
      <c r="E36" s="198"/>
      <c r="F36" s="198"/>
      <c r="G36" s="231"/>
      <c r="H36" s="234"/>
    </row>
    <row r="37" spans="1:8" s="129" customFormat="1" ht="72" customHeight="1" x14ac:dyDescent="0.25">
      <c r="A37" s="193"/>
      <c r="B37" s="204"/>
      <c r="C37" s="175" t="s">
        <v>202</v>
      </c>
      <c r="D37" s="171">
        <v>0.45</v>
      </c>
      <c r="E37" s="198"/>
      <c r="F37" s="198"/>
      <c r="G37" s="231"/>
      <c r="H37" s="234"/>
    </row>
    <row r="38" spans="1:8" s="129" customFormat="1" ht="59.25" customHeight="1" x14ac:dyDescent="0.25">
      <c r="A38" s="193"/>
      <c r="B38" s="204"/>
      <c r="C38" s="174" t="s">
        <v>216</v>
      </c>
      <c r="D38" s="190" t="s">
        <v>209</v>
      </c>
      <c r="E38" s="198"/>
      <c r="F38" s="198"/>
      <c r="G38" s="231"/>
      <c r="H38" s="234"/>
    </row>
    <row r="39" spans="1:8" s="129" customFormat="1" ht="149.25" customHeight="1" x14ac:dyDescent="0.25">
      <c r="A39" s="193"/>
      <c r="B39" s="243" t="s">
        <v>221</v>
      </c>
      <c r="C39" s="185" t="s">
        <v>242</v>
      </c>
      <c r="D39" s="176">
        <v>1</v>
      </c>
      <c r="E39" s="233">
        <v>0.38</v>
      </c>
      <c r="F39" s="198"/>
      <c r="G39" s="182" t="s">
        <v>241</v>
      </c>
      <c r="H39" s="235" t="s">
        <v>239</v>
      </c>
    </row>
    <row r="40" spans="1:8" s="129" customFormat="1" ht="146.25" customHeight="1" x14ac:dyDescent="0.25">
      <c r="A40" s="193"/>
      <c r="B40" s="243"/>
      <c r="C40" s="185" t="s">
        <v>222</v>
      </c>
      <c r="D40" s="177">
        <v>0.5</v>
      </c>
      <c r="E40" s="233"/>
      <c r="F40" s="198"/>
      <c r="G40" s="181" t="s">
        <v>240</v>
      </c>
      <c r="H40" s="235"/>
    </row>
    <row r="41" spans="1:8" s="129" customFormat="1" ht="51.75" customHeight="1" x14ac:dyDescent="0.25">
      <c r="A41" s="193"/>
      <c r="B41" s="243"/>
      <c r="C41" s="185" t="s">
        <v>223</v>
      </c>
      <c r="D41" s="177">
        <v>0</v>
      </c>
      <c r="E41" s="233"/>
      <c r="F41" s="198"/>
      <c r="G41" s="181"/>
      <c r="H41" s="183"/>
    </row>
    <row r="42" spans="1:8" s="129" customFormat="1" ht="66.75" customHeight="1" x14ac:dyDescent="0.25">
      <c r="A42" s="194"/>
      <c r="B42" s="243"/>
      <c r="C42" s="185" t="s">
        <v>224</v>
      </c>
      <c r="D42" s="177">
        <v>0</v>
      </c>
      <c r="E42" s="233"/>
      <c r="F42" s="198"/>
      <c r="G42" s="181"/>
      <c r="H42" s="183"/>
    </row>
    <row r="43" spans="1:8" s="129" customFormat="1" ht="108.75" customHeight="1" x14ac:dyDescent="0.25">
      <c r="A43" s="201" t="s">
        <v>218</v>
      </c>
      <c r="B43" s="208" t="s">
        <v>187</v>
      </c>
      <c r="C43" s="175" t="s">
        <v>210</v>
      </c>
      <c r="D43" s="180">
        <v>0.53</v>
      </c>
      <c r="E43" s="198">
        <f>AVERAGE(D43:D46)</f>
        <v>0.56000000000000005</v>
      </c>
      <c r="F43" s="198">
        <f>AVERAGE(E43)</f>
        <v>0.56000000000000005</v>
      </c>
      <c r="G43" s="236" t="s">
        <v>244</v>
      </c>
      <c r="H43" s="239" t="s">
        <v>231</v>
      </c>
    </row>
    <row r="44" spans="1:8" s="129" customFormat="1" ht="69" customHeight="1" x14ac:dyDescent="0.25">
      <c r="A44" s="202"/>
      <c r="B44" s="208"/>
      <c r="C44" s="175" t="s">
        <v>200</v>
      </c>
      <c r="D44" s="178">
        <v>0.15</v>
      </c>
      <c r="E44" s="198"/>
      <c r="F44" s="198"/>
      <c r="G44" s="237"/>
      <c r="H44" s="240"/>
    </row>
    <row r="45" spans="1:8" s="129" customFormat="1" ht="171" customHeight="1" x14ac:dyDescent="0.25">
      <c r="A45" s="202"/>
      <c r="B45" s="208"/>
      <c r="C45" s="206" t="s">
        <v>245</v>
      </c>
      <c r="D45" s="212">
        <v>1</v>
      </c>
      <c r="E45" s="198"/>
      <c r="F45" s="198"/>
      <c r="G45" s="238"/>
      <c r="H45" s="241"/>
    </row>
    <row r="46" spans="1:8" s="129" customFormat="1" ht="52.5" customHeight="1" x14ac:dyDescent="0.25">
      <c r="A46" s="202"/>
      <c r="B46" s="208"/>
      <c r="C46" s="207"/>
      <c r="D46" s="213"/>
      <c r="E46" s="198"/>
      <c r="F46" s="198"/>
      <c r="G46" s="186" t="s">
        <v>246</v>
      </c>
      <c r="H46" s="169"/>
    </row>
    <row r="47" spans="1:8" s="129" customFormat="1" ht="192.75" customHeight="1" x14ac:dyDescent="0.25">
      <c r="A47" s="230" t="s">
        <v>217</v>
      </c>
      <c r="B47" s="204" t="s">
        <v>193</v>
      </c>
      <c r="C47" s="175" t="s">
        <v>208</v>
      </c>
      <c r="D47" s="172">
        <v>0.9</v>
      </c>
      <c r="E47" s="198">
        <v>0.95</v>
      </c>
      <c r="F47" s="198">
        <v>0.48</v>
      </c>
      <c r="G47" s="179" t="s">
        <v>247</v>
      </c>
      <c r="H47" s="179" t="s">
        <v>203</v>
      </c>
    </row>
    <row r="48" spans="1:8" s="129" customFormat="1" ht="142.5" customHeight="1" x14ac:dyDescent="0.25">
      <c r="A48" s="230"/>
      <c r="B48" s="204"/>
      <c r="C48" s="175" t="s">
        <v>199</v>
      </c>
      <c r="D48" s="178">
        <v>1</v>
      </c>
      <c r="E48" s="198"/>
      <c r="F48" s="198"/>
      <c r="G48" s="186" t="s">
        <v>227</v>
      </c>
      <c r="H48" s="191" t="s">
        <v>204</v>
      </c>
    </row>
    <row r="49" spans="1:8" s="129" customFormat="1" ht="275.25" customHeight="1" x14ac:dyDescent="0.25">
      <c r="A49" s="230"/>
      <c r="B49" s="204" t="s">
        <v>226</v>
      </c>
      <c r="C49" s="209" t="s">
        <v>251</v>
      </c>
      <c r="D49" s="198">
        <v>0</v>
      </c>
      <c r="E49" s="198">
        <v>0</v>
      </c>
      <c r="F49" s="198"/>
      <c r="G49" s="231" t="s">
        <v>249</v>
      </c>
      <c r="H49" s="232" t="s">
        <v>228</v>
      </c>
    </row>
    <row r="50" spans="1:8" s="129" customFormat="1" ht="338.25" customHeight="1" x14ac:dyDescent="0.25">
      <c r="A50" s="230"/>
      <c r="B50" s="204"/>
      <c r="C50" s="209"/>
      <c r="D50" s="198"/>
      <c r="E50" s="198"/>
      <c r="F50" s="198"/>
      <c r="G50" s="231"/>
      <c r="H50" s="232"/>
    </row>
    <row r="51" spans="1:8" s="129" customFormat="1" ht="65.25" customHeight="1" x14ac:dyDescent="0.25">
      <c r="A51" s="201" t="s">
        <v>219</v>
      </c>
      <c r="B51" s="204" t="s">
        <v>215</v>
      </c>
      <c r="C51" s="168" t="s">
        <v>213</v>
      </c>
      <c r="D51" s="166">
        <v>1</v>
      </c>
      <c r="E51" s="203">
        <f>AVERAGE(D51:D52)</f>
        <v>0.92500000000000004</v>
      </c>
      <c r="F51" s="197">
        <f>AVERAGE(E51)</f>
        <v>0.92500000000000004</v>
      </c>
      <c r="G51" s="187" t="s">
        <v>234</v>
      </c>
      <c r="H51" s="188" t="s">
        <v>250</v>
      </c>
    </row>
    <row r="52" spans="1:8" s="129" customFormat="1" ht="82.5" customHeight="1" x14ac:dyDescent="0.25">
      <c r="A52" s="202"/>
      <c r="B52" s="204"/>
      <c r="C52" s="168" t="s">
        <v>211</v>
      </c>
      <c r="D52" s="167">
        <v>0.85</v>
      </c>
      <c r="E52" s="203"/>
      <c r="F52" s="197"/>
      <c r="G52" s="187" t="s">
        <v>264</v>
      </c>
      <c r="H52" s="188" t="s">
        <v>252</v>
      </c>
    </row>
    <row r="53" spans="1:8" ht="36.75" customHeight="1" thickBot="1" x14ac:dyDescent="0.3">
      <c r="A53" s="199" t="s">
        <v>194</v>
      </c>
      <c r="B53" s="200"/>
      <c r="C53" s="200"/>
      <c r="D53" s="151">
        <f>AVERAGE(D12:D52)</f>
        <v>0.60074074074074069</v>
      </c>
      <c r="E53" s="151">
        <f>AVERAGE(E12:E52)</f>
        <v>0.55437499999999995</v>
      </c>
      <c r="F53" s="152">
        <f>AVERAGE(F12:F52)</f>
        <v>0.55899999999999994</v>
      </c>
      <c r="G53" s="151"/>
      <c r="H53" s="153"/>
    </row>
    <row r="54" spans="1:8" ht="15.75" x14ac:dyDescent="0.25">
      <c r="A54" s="154"/>
      <c r="B54" s="155"/>
      <c r="C54" s="156"/>
      <c r="D54" s="157"/>
      <c r="E54" s="156"/>
      <c r="F54" s="156"/>
      <c r="G54" s="156"/>
      <c r="H54" s="158"/>
    </row>
    <row r="55" spans="1:8" ht="15.75" x14ac:dyDescent="0.25">
      <c r="A55" s="154"/>
      <c r="B55" s="155"/>
      <c r="C55" s="156"/>
      <c r="D55" s="157"/>
      <c r="E55" s="156"/>
      <c r="F55" s="156"/>
      <c r="G55" s="156"/>
      <c r="H55" s="158"/>
    </row>
    <row r="56" spans="1:8" ht="15.75" x14ac:dyDescent="0.25">
      <c r="A56" s="154"/>
      <c r="B56" s="155"/>
      <c r="C56" s="156"/>
      <c r="D56" s="157"/>
      <c r="E56" s="156"/>
      <c r="F56" s="156"/>
      <c r="G56" s="156"/>
      <c r="H56" s="158"/>
    </row>
    <row r="57" spans="1:8" ht="15.75" x14ac:dyDescent="0.25">
      <c r="A57" s="154"/>
      <c r="B57" s="159"/>
      <c r="C57" s="160"/>
      <c r="D57" s="157"/>
      <c r="E57" s="156"/>
      <c r="F57" s="160"/>
      <c r="G57" s="160"/>
      <c r="H57" s="158"/>
    </row>
    <row r="58" spans="1:8" ht="15.75" x14ac:dyDescent="0.25">
      <c r="A58" s="154"/>
      <c r="B58" s="196" t="s">
        <v>196</v>
      </c>
      <c r="C58" s="196"/>
      <c r="D58" s="157"/>
      <c r="E58" s="156"/>
      <c r="F58" s="196" t="s">
        <v>195</v>
      </c>
      <c r="G58" s="196"/>
      <c r="H58" s="158"/>
    </row>
    <row r="59" spans="1:8" ht="15.75" x14ac:dyDescent="0.25">
      <c r="A59" s="154"/>
      <c r="B59" s="195" t="s">
        <v>197</v>
      </c>
      <c r="C59" s="195"/>
      <c r="D59" s="157"/>
      <c r="E59" s="156"/>
      <c r="F59" s="195" t="s">
        <v>198</v>
      </c>
      <c r="G59" s="195"/>
      <c r="H59" s="158"/>
    </row>
    <row r="60" spans="1:8" ht="16.5" thickBot="1" x14ac:dyDescent="0.3">
      <c r="A60" s="161"/>
      <c r="B60" s="162"/>
      <c r="C60" s="163"/>
      <c r="D60" s="164"/>
      <c r="E60" s="163"/>
      <c r="F60" s="163"/>
      <c r="G60" s="163"/>
      <c r="H60" s="165"/>
    </row>
  </sheetData>
  <dataConsolidate/>
  <mergeCells count="66">
    <mergeCell ref="H18:H20"/>
    <mergeCell ref="G12:G17"/>
    <mergeCell ref="B12:B17"/>
    <mergeCell ref="H12:H17"/>
    <mergeCell ref="B39:B42"/>
    <mergeCell ref="H31:H33"/>
    <mergeCell ref="D31:D33"/>
    <mergeCell ref="G18:G20"/>
    <mergeCell ref="G23:G24"/>
    <mergeCell ref="G25:G30"/>
    <mergeCell ref="H23:H24"/>
    <mergeCell ref="H25:H30"/>
    <mergeCell ref="G49:G50"/>
    <mergeCell ref="H49:H50"/>
    <mergeCell ref="E34:E38"/>
    <mergeCell ref="E43:E46"/>
    <mergeCell ref="E39:E42"/>
    <mergeCell ref="F43:F46"/>
    <mergeCell ref="H34:H38"/>
    <mergeCell ref="G34:G38"/>
    <mergeCell ref="H39:H40"/>
    <mergeCell ref="G43:G45"/>
    <mergeCell ref="H43:H45"/>
    <mergeCell ref="B49:B50"/>
    <mergeCell ref="C49:C50"/>
    <mergeCell ref="D49:D50"/>
    <mergeCell ref="A4:H4"/>
    <mergeCell ref="A6:H6"/>
    <mergeCell ref="B8:C8"/>
    <mergeCell ref="B10:C10"/>
    <mergeCell ref="A12:A17"/>
    <mergeCell ref="A5:H5"/>
    <mergeCell ref="A7:H7"/>
    <mergeCell ref="D15:D17"/>
    <mergeCell ref="C15:C17"/>
    <mergeCell ref="E12:E17"/>
    <mergeCell ref="F12:F17"/>
    <mergeCell ref="B47:B48"/>
    <mergeCell ref="A47:A50"/>
    <mergeCell ref="B43:B46"/>
    <mergeCell ref="F18:F42"/>
    <mergeCell ref="D18:D19"/>
    <mergeCell ref="B34:B38"/>
    <mergeCell ref="B18:B33"/>
    <mergeCell ref="C18:C19"/>
    <mergeCell ref="C31:C33"/>
    <mergeCell ref="C24:C30"/>
    <mergeCell ref="D24:D30"/>
    <mergeCell ref="E18:E33"/>
    <mergeCell ref="D45:D46"/>
    <mergeCell ref="A18:A42"/>
    <mergeCell ref="F59:G59"/>
    <mergeCell ref="F58:G58"/>
    <mergeCell ref="F51:F52"/>
    <mergeCell ref="F47:F50"/>
    <mergeCell ref="E49:E50"/>
    <mergeCell ref="E47:E48"/>
    <mergeCell ref="A53:C53"/>
    <mergeCell ref="B58:C58"/>
    <mergeCell ref="B59:C59"/>
    <mergeCell ref="A51:A52"/>
    <mergeCell ref="E51:E52"/>
    <mergeCell ref="B51:B52"/>
    <mergeCell ref="G31:G33"/>
    <mergeCell ref="A43:A46"/>
    <mergeCell ref="C45:C46"/>
  </mergeCells>
  <pageMargins left="0.25" right="0.25" top="0.75" bottom="0.75" header="0.3" footer="0.3"/>
  <pageSetup paperSize="5" scale="53" fitToHeight="0" orientation="landscape" r:id="rId1"/>
  <rowBreaks count="5" manualBreakCount="5">
    <brk id="22" max="16383" man="1"/>
    <brk id="42" max="16383" man="1"/>
    <brk id="46" max="16383" man="1"/>
    <brk id="48" max="16383" man="1"/>
    <brk id="50" max="16383" man="1"/>
  </rowBreaks>
  <ignoredErrors>
    <ignoredError sqref="E5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86" t="s">
        <v>166</v>
      </c>
      <c r="C3" s="286"/>
      <c r="D3" s="286"/>
      <c r="E3" s="286"/>
      <c r="F3" s="286"/>
      <c r="G3" s="286"/>
      <c r="H3" s="286"/>
      <c r="I3" s="286"/>
      <c r="J3" s="286"/>
      <c r="K3" s="286"/>
      <c r="L3" s="286"/>
    </row>
    <row r="4" spans="1:94" ht="22.5" x14ac:dyDescent="0.3">
      <c r="B4" s="287" t="s">
        <v>167</v>
      </c>
      <c r="C4" s="287"/>
      <c r="D4" s="287"/>
      <c r="E4" s="287"/>
      <c r="F4" s="287"/>
      <c r="G4" s="287"/>
      <c r="H4" s="287"/>
      <c r="I4" s="287"/>
      <c r="J4" s="287"/>
      <c r="K4" s="287"/>
      <c r="L4" s="287"/>
    </row>
    <row r="5" spans="1:94" ht="22.5" x14ac:dyDescent="0.3">
      <c r="B5" s="287" t="s">
        <v>168</v>
      </c>
      <c r="C5" s="287"/>
      <c r="D5" s="287"/>
      <c r="E5" s="287"/>
      <c r="F5" s="287"/>
      <c r="G5" s="287"/>
      <c r="H5" s="287"/>
      <c r="I5" s="287"/>
      <c r="J5" s="287"/>
      <c r="K5" s="287"/>
      <c r="L5" s="287"/>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248" t="s">
        <v>127</v>
      </c>
      <c r="M10" s="248"/>
      <c r="N10" s="248"/>
      <c r="O10" s="248"/>
      <c r="P10" s="248"/>
    </row>
    <row r="11" spans="1:94" ht="86.25" customHeight="1" x14ac:dyDescent="0.2">
      <c r="A11" s="111" t="s">
        <v>137</v>
      </c>
      <c r="B11" s="114"/>
      <c r="C11" s="115"/>
      <c r="D11" s="109"/>
      <c r="E11" s="247" t="s">
        <v>136</v>
      </c>
      <c r="F11" s="247"/>
      <c r="G11" s="247"/>
      <c r="H11" s="247"/>
      <c r="J11" s="108"/>
      <c r="K11" s="108"/>
      <c r="L11" s="248"/>
      <c r="M11" s="248"/>
      <c r="N11" s="248"/>
      <c r="O11" s="248"/>
      <c r="P11" s="248"/>
      <c r="AT11" s="245" t="s">
        <v>128</v>
      </c>
      <c r="AU11" s="245"/>
      <c r="AV11" s="245"/>
      <c r="AW11" s="245"/>
      <c r="AX11" s="245"/>
      <c r="AY11" s="245"/>
      <c r="AZ11" s="245"/>
      <c r="BA11" s="245"/>
      <c r="BB11" s="245"/>
      <c r="BC11" s="245"/>
      <c r="BD11" s="245"/>
      <c r="BE11" s="245"/>
      <c r="BF11" s="246" t="s">
        <v>129</v>
      </c>
      <c r="BG11" s="246"/>
    </row>
    <row r="12" spans="1:94" s="73" customFormat="1" ht="81" customHeight="1" x14ac:dyDescent="0.2">
      <c r="B12" s="290" t="s">
        <v>138</v>
      </c>
      <c r="C12" s="290" t="s">
        <v>165</v>
      </c>
      <c r="D12" s="258" t="s">
        <v>139</v>
      </c>
      <c r="E12" s="258" t="s">
        <v>140</v>
      </c>
      <c r="F12" s="261"/>
      <c r="G12" s="261"/>
      <c r="H12" s="261"/>
      <c r="I12" s="258" t="s">
        <v>141</v>
      </c>
      <c r="J12" s="257" t="s">
        <v>142</v>
      </c>
      <c r="K12" s="257" t="s">
        <v>143</v>
      </c>
      <c r="L12" s="262" t="s">
        <v>146</v>
      </c>
      <c r="M12" s="262"/>
      <c r="N12" s="262"/>
      <c r="O12" s="262"/>
      <c r="P12" s="262" t="s">
        <v>6</v>
      </c>
      <c r="Q12" s="266" t="s">
        <v>144</v>
      </c>
      <c r="R12" s="266"/>
      <c r="S12" s="266"/>
      <c r="T12" s="266"/>
      <c r="U12" s="262" t="s">
        <v>145</v>
      </c>
      <c r="V12" s="264" t="s">
        <v>147</v>
      </c>
      <c r="W12" s="265"/>
      <c r="X12" s="265"/>
      <c r="Y12" s="265"/>
      <c r="Z12" s="265"/>
      <c r="AA12" s="265"/>
      <c r="AB12" s="265"/>
      <c r="AC12" s="265"/>
      <c r="AD12" s="265"/>
      <c r="AE12" s="265"/>
      <c r="AF12" s="265"/>
      <c r="AG12" s="265"/>
      <c r="AH12" s="250" t="s">
        <v>148</v>
      </c>
      <c r="AI12" s="251"/>
      <c r="AJ12" s="251"/>
      <c r="AK12" s="251"/>
      <c r="AL12" s="251"/>
      <c r="AM12" s="251"/>
      <c r="AN12" s="251"/>
      <c r="AO12" s="251"/>
      <c r="AP12" s="251"/>
      <c r="AQ12" s="251"/>
      <c r="AR12" s="251"/>
      <c r="AS12" s="251"/>
      <c r="AT12" s="250" t="s">
        <v>149</v>
      </c>
      <c r="AU12" s="251"/>
      <c r="AV12" s="251"/>
      <c r="AW12" s="251"/>
      <c r="AX12" s="251"/>
      <c r="AY12" s="251"/>
      <c r="AZ12" s="251"/>
      <c r="BA12" s="251"/>
      <c r="BB12" s="251"/>
      <c r="BC12" s="251"/>
      <c r="BD12" s="251"/>
      <c r="BE12" s="251"/>
      <c r="BF12" s="257" t="s">
        <v>169</v>
      </c>
      <c r="BG12" s="257"/>
      <c r="BH12" s="258"/>
      <c r="BI12" s="258"/>
      <c r="BJ12" s="258"/>
      <c r="BK12" s="258"/>
      <c r="BL12" s="258"/>
      <c r="BM12" s="258"/>
      <c r="BN12" s="258"/>
      <c r="BO12" s="104"/>
      <c r="BP12" s="259" t="s">
        <v>152</v>
      </c>
      <c r="BQ12" s="255">
        <v>2021</v>
      </c>
      <c r="BR12" s="256"/>
      <c r="BS12" s="256"/>
      <c r="BT12" s="256"/>
      <c r="BU12" s="256"/>
      <c r="BV12" s="256"/>
      <c r="BW12" s="256"/>
      <c r="BX12" s="256"/>
      <c r="BY12" s="256"/>
      <c r="BZ12" s="256"/>
      <c r="CA12" s="256"/>
      <c r="CB12" s="256"/>
      <c r="CC12" s="255">
        <v>2022</v>
      </c>
      <c r="CD12" s="256"/>
      <c r="CE12" s="256"/>
      <c r="CF12" s="256"/>
      <c r="CG12" s="256"/>
      <c r="CH12" s="256"/>
      <c r="CI12" s="256"/>
      <c r="CJ12" s="256"/>
      <c r="CK12" s="256"/>
      <c r="CL12" s="256"/>
      <c r="CM12" s="256"/>
      <c r="CN12" s="256"/>
    </row>
    <row r="13" spans="1:94" s="73" customFormat="1" ht="241.5" customHeight="1" x14ac:dyDescent="0.2">
      <c r="B13" s="291"/>
      <c r="C13" s="291"/>
      <c r="D13" s="261"/>
      <c r="E13" s="81" t="s">
        <v>7</v>
      </c>
      <c r="F13" s="24" t="s">
        <v>8</v>
      </c>
      <c r="G13" s="81" t="s">
        <v>9</v>
      </c>
      <c r="H13" s="81" t="s">
        <v>10</v>
      </c>
      <c r="I13" s="258"/>
      <c r="J13" s="258"/>
      <c r="K13" s="258"/>
      <c r="L13" s="25" t="s">
        <v>86</v>
      </c>
      <c r="M13" s="25" t="s">
        <v>87</v>
      </c>
      <c r="N13" s="25" t="s">
        <v>88</v>
      </c>
      <c r="O13" s="25" t="s">
        <v>89</v>
      </c>
      <c r="P13" s="263"/>
      <c r="Q13" s="116" t="s">
        <v>86</v>
      </c>
      <c r="R13" s="113" t="s">
        <v>87</v>
      </c>
      <c r="S13" s="113" t="s">
        <v>88</v>
      </c>
      <c r="T13" s="113" t="s">
        <v>89</v>
      </c>
      <c r="U13" s="263"/>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260"/>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52"/>
      <c r="F15" s="252"/>
      <c r="G15" s="252"/>
      <c r="H15" s="252"/>
      <c r="I15" s="252"/>
      <c r="J15" s="252"/>
      <c r="K15" s="252"/>
      <c r="L15" s="252"/>
      <c r="M15" s="252"/>
      <c r="N15" s="252"/>
      <c r="O15" s="252"/>
      <c r="P15" s="252"/>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88"/>
      <c r="C16" s="288"/>
      <c r="D16" s="31" t="s">
        <v>41</v>
      </c>
      <c r="E16" s="47">
        <v>3</v>
      </c>
      <c r="F16" s="47">
        <v>0</v>
      </c>
      <c r="G16" s="47">
        <v>0</v>
      </c>
      <c r="H16" s="47">
        <v>0</v>
      </c>
      <c r="I16" s="253"/>
      <c r="J16" s="274" t="s">
        <v>150</v>
      </c>
      <c r="K16" s="254" t="s">
        <v>1</v>
      </c>
      <c r="L16" s="249">
        <v>0</v>
      </c>
      <c r="M16" s="249">
        <v>100000</v>
      </c>
      <c r="N16" s="249">
        <v>0</v>
      </c>
      <c r="O16" s="249">
        <v>0</v>
      </c>
      <c r="P16" s="249">
        <f>SUM(L16:O17)</f>
        <v>100000</v>
      </c>
      <c r="Q16" s="249"/>
      <c r="R16" s="249"/>
      <c r="S16" s="249"/>
      <c r="T16" s="249"/>
      <c r="U16" s="249">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292"/>
      <c r="C17" s="292"/>
      <c r="D17" s="31" t="s">
        <v>85</v>
      </c>
      <c r="E17" s="47">
        <v>6</v>
      </c>
      <c r="F17" s="47">
        <v>0</v>
      </c>
      <c r="G17" s="47">
        <v>0</v>
      </c>
      <c r="H17" s="47">
        <v>0</v>
      </c>
      <c r="I17" s="253"/>
      <c r="J17" s="274"/>
      <c r="K17" s="254"/>
      <c r="L17" s="249"/>
      <c r="M17" s="249"/>
      <c r="N17" s="249"/>
      <c r="O17" s="249"/>
      <c r="P17" s="249"/>
      <c r="Q17" s="249"/>
      <c r="R17" s="249"/>
      <c r="S17" s="249"/>
      <c r="T17" s="249"/>
      <c r="U17" s="249"/>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289"/>
      <c r="C18" s="289"/>
      <c r="D18" s="27" t="s">
        <v>109</v>
      </c>
      <c r="E18" s="57">
        <v>0</v>
      </c>
      <c r="F18" s="57">
        <v>0.5</v>
      </c>
      <c r="G18" s="57">
        <v>0</v>
      </c>
      <c r="H18" s="57">
        <v>0</v>
      </c>
      <c r="I18" s="253"/>
      <c r="J18" s="274"/>
      <c r="K18" s="254"/>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273"/>
      <c r="F20" s="273"/>
      <c r="G20" s="273"/>
      <c r="H20" s="273"/>
      <c r="I20" s="273"/>
      <c r="J20" s="273"/>
      <c r="K20" s="273"/>
      <c r="L20" s="273"/>
      <c r="M20" s="273"/>
      <c r="N20" s="273"/>
      <c r="O20" s="273"/>
      <c r="P20" s="273"/>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88"/>
      <c r="C21" s="288"/>
      <c r="D21" s="31" t="s">
        <v>39</v>
      </c>
      <c r="E21" s="47">
        <v>3</v>
      </c>
      <c r="F21" s="253">
        <v>0</v>
      </c>
      <c r="G21" s="253">
        <v>0</v>
      </c>
      <c r="H21" s="253">
        <v>0</v>
      </c>
      <c r="I21" s="253"/>
      <c r="J21" s="274" t="s">
        <v>151</v>
      </c>
      <c r="K21" s="253"/>
      <c r="L21" s="249">
        <v>0</v>
      </c>
      <c r="M21" s="249">
        <v>50000</v>
      </c>
      <c r="N21" s="249">
        <v>0</v>
      </c>
      <c r="O21" s="249">
        <v>0</v>
      </c>
      <c r="P21" s="249">
        <f>SUM(L21:O22)</f>
        <v>50000</v>
      </c>
      <c r="Q21" s="249"/>
      <c r="R21" s="249"/>
      <c r="S21" s="249"/>
      <c r="T21" s="249"/>
      <c r="U21" s="249">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292"/>
      <c r="C22" s="292"/>
      <c r="D22" s="31" t="s">
        <v>40</v>
      </c>
      <c r="E22" s="47">
        <v>4</v>
      </c>
      <c r="F22" s="253"/>
      <c r="G22" s="253"/>
      <c r="H22" s="253"/>
      <c r="I22" s="253"/>
      <c r="J22" s="274"/>
      <c r="K22" s="253"/>
      <c r="L22" s="249"/>
      <c r="M22" s="249"/>
      <c r="N22" s="249"/>
      <c r="O22" s="249"/>
      <c r="P22" s="249"/>
      <c r="Q22" s="249"/>
      <c r="R22" s="249"/>
      <c r="S22" s="249"/>
      <c r="T22" s="249"/>
      <c r="U22" s="249"/>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289"/>
      <c r="C23" s="289"/>
      <c r="D23" s="27" t="s">
        <v>109</v>
      </c>
      <c r="E23" s="57">
        <v>0</v>
      </c>
      <c r="F23" s="57">
        <v>0.5</v>
      </c>
      <c r="G23" s="57">
        <v>0</v>
      </c>
      <c r="H23" s="57">
        <v>0</v>
      </c>
      <c r="I23" s="253"/>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52"/>
      <c r="F25" s="252"/>
      <c r="G25" s="252"/>
      <c r="H25" s="252"/>
      <c r="I25" s="252"/>
      <c r="J25" s="252"/>
      <c r="K25" s="252"/>
      <c r="L25" s="252"/>
      <c r="M25" s="252"/>
      <c r="N25" s="252"/>
      <c r="O25" s="252"/>
      <c r="P25" s="252"/>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276"/>
      <c r="J26" s="274" t="s">
        <v>154</v>
      </c>
      <c r="K26" s="275"/>
      <c r="L26" s="249">
        <v>0</v>
      </c>
      <c r="M26" s="249">
        <v>0</v>
      </c>
      <c r="N26" s="249">
        <v>100000</v>
      </c>
      <c r="O26" s="249">
        <v>0</v>
      </c>
      <c r="P26" s="249">
        <f>SUM(L26:O27)</f>
        <v>100000</v>
      </c>
      <c r="Q26" s="249"/>
      <c r="R26" s="249"/>
      <c r="S26" s="249"/>
      <c r="T26" s="249"/>
      <c r="U26" s="249">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277"/>
      <c r="J27" s="274"/>
      <c r="K27" s="275"/>
      <c r="L27" s="249"/>
      <c r="M27" s="249"/>
      <c r="N27" s="249"/>
      <c r="O27" s="249"/>
      <c r="P27" s="249"/>
      <c r="Q27" s="249"/>
      <c r="R27" s="249"/>
      <c r="S27" s="249"/>
      <c r="T27" s="249"/>
      <c r="U27" s="249"/>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52"/>
      <c r="F29" s="252"/>
      <c r="G29" s="252"/>
      <c r="H29" s="252"/>
      <c r="I29" s="252"/>
      <c r="J29" s="252"/>
      <c r="K29" s="252"/>
      <c r="L29" s="252"/>
      <c r="M29" s="252"/>
      <c r="N29" s="252"/>
      <c r="O29" s="252"/>
      <c r="P29" s="252"/>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88"/>
      <c r="C30" s="288"/>
      <c r="D30" s="31" t="s">
        <v>48</v>
      </c>
      <c r="E30" s="57">
        <v>3</v>
      </c>
      <c r="F30" s="57">
        <v>0</v>
      </c>
      <c r="G30" s="57">
        <v>0</v>
      </c>
      <c r="H30" s="57">
        <v>0</v>
      </c>
      <c r="I30" s="275"/>
      <c r="J30" s="274" t="s">
        <v>155</v>
      </c>
      <c r="K30" s="275"/>
      <c r="L30" s="249">
        <v>0</v>
      </c>
      <c r="M30" s="249">
        <v>0</v>
      </c>
      <c r="N30" s="249">
        <v>50000</v>
      </c>
      <c r="O30" s="249">
        <v>0</v>
      </c>
      <c r="P30" s="249">
        <f>+SUM(L30:O31)</f>
        <v>50000</v>
      </c>
      <c r="Q30" s="249">
        <v>0</v>
      </c>
      <c r="R30" s="249"/>
      <c r="S30" s="249"/>
      <c r="T30" s="249"/>
      <c r="U30" s="249">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289"/>
      <c r="C31" s="289"/>
      <c r="D31" s="31" t="s">
        <v>40</v>
      </c>
      <c r="E31" s="57">
        <v>4</v>
      </c>
      <c r="F31" s="57">
        <v>0</v>
      </c>
      <c r="G31" s="57">
        <v>0</v>
      </c>
      <c r="H31" s="57">
        <v>0</v>
      </c>
      <c r="I31" s="275"/>
      <c r="J31" s="274"/>
      <c r="K31" s="275"/>
      <c r="L31" s="249"/>
      <c r="M31" s="249"/>
      <c r="N31" s="249"/>
      <c r="O31" s="249"/>
      <c r="P31" s="249"/>
      <c r="Q31" s="249"/>
      <c r="R31" s="249"/>
      <c r="S31" s="249"/>
      <c r="T31" s="249"/>
      <c r="U31" s="249"/>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273" t="s">
        <v>1</v>
      </c>
      <c r="F33" s="273"/>
      <c r="G33" s="273"/>
      <c r="H33" s="273"/>
      <c r="I33" s="273"/>
      <c r="J33" s="273"/>
      <c r="K33" s="273"/>
      <c r="L33" s="273"/>
      <c r="M33" s="273"/>
      <c r="N33" s="273"/>
      <c r="O33" s="273"/>
      <c r="P33" s="273"/>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276"/>
      <c r="J34" s="274" t="s">
        <v>156</v>
      </c>
      <c r="K34" s="275"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277"/>
      <c r="J35" s="274"/>
      <c r="K35" s="275"/>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52"/>
      <c r="F37" s="252"/>
      <c r="G37" s="252"/>
      <c r="H37" s="252"/>
      <c r="I37" s="252"/>
      <c r="J37" s="252"/>
      <c r="K37" s="252"/>
      <c r="L37" s="252"/>
      <c r="M37" s="252"/>
      <c r="N37" s="252"/>
      <c r="O37" s="252"/>
      <c r="P37" s="252"/>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276"/>
      <c r="J38" s="274" t="s">
        <v>157</v>
      </c>
      <c r="K38" s="57" t="s">
        <v>27</v>
      </c>
      <c r="L38" s="284">
        <v>0</v>
      </c>
      <c r="M38" s="284">
        <v>0</v>
      </c>
      <c r="N38" s="284">
        <v>50000</v>
      </c>
      <c r="O38" s="284">
        <v>0</v>
      </c>
      <c r="P38" s="284">
        <f>SUM(L38:O39)</f>
        <v>50000</v>
      </c>
      <c r="Q38" s="284">
        <v>0</v>
      </c>
      <c r="R38" s="284"/>
      <c r="S38" s="284"/>
      <c r="T38" s="284"/>
      <c r="U38" s="284">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277"/>
      <c r="J39" s="274"/>
      <c r="K39" s="57"/>
      <c r="L39" s="285"/>
      <c r="M39" s="285"/>
      <c r="N39" s="285"/>
      <c r="O39" s="285"/>
      <c r="P39" s="285"/>
      <c r="Q39" s="285"/>
      <c r="R39" s="285"/>
      <c r="S39" s="285"/>
      <c r="T39" s="285"/>
      <c r="U39" s="285"/>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52"/>
      <c r="F41" s="252"/>
      <c r="G41" s="252"/>
      <c r="H41" s="252"/>
      <c r="I41" s="252"/>
      <c r="J41" s="252"/>
      <c r="K41" s="252"/>
      <c r="L41" s="252"/>
      <c r="M41" s="252"/>
      <c r="N41" s="252"/>
      <c r="O41" s="252"/>
      <c r="P41" s="252"/>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275"/>
      <c r="J42" s="274" t="s">
        <v>158</v>
      </c>
      <c r="K42" s="275" t="s">
        <v>27</v>
      </c>
      <c r="L42" s="249">
        <v>0</v>
      </c>
      <c r="M42" s="249">
        <v>50000</v>
      </c>
      <c r="N42" s="249">
        <v>0</v>
      </c>
      <c r="O42" s="249">
        <v>0</v>
      </c>
      <c r="P42" s="249">
        <f>SUM(L42:O43)</f>
        <v>50000</v>
      </c>
      <c r="Q42" s="249">
        <v>0</v>
      </c>
      <c r="R42" s="249"/>
      <c r="S42" s="249"/>
      <c r="T42" s="249"/>
      <c r="U42" s="249">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275"/>
      <c r="J43" s="274"/>
      <c r="K43" s="275"/>
      <c r="L43" s="249"/>
      <c r="M43" s="249"/>
      <c r="N43" s="249"/>
      <c r="O43" s="249"/>
      <c r="P43" s="249"/>
      <c r="Q43" s="249"/>
      <c r="R43" s="249"/>
      <c r="S43" s="249"/>
      <c r="T43" s="249"/>
      <c r="U43" s="249"/>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52"/>
      <c r="F45" s="252"/>
      <c r="G45" s="252"/>
      <c r="H45" s="252"/>
      <c r="I45" s="252"/>
      <c r="J45" s="252"/>
      <c r="K45" s="252"/>
      <c r="L45" s="252"/>
      <c r="M45" s="252"/>
      <c r="N45" s="252"/>
      <c r="O45" s="252"/>
      <c r="P45" s="252"/>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53" t="s">
        <v>42</v>
      </c>
      <c r="J46" s="253" t="s">
        <v>159</v>
      </c>
      <c r="K46" s="253" t="s">
        <v>45</v>
      </c>
      <c r="L46" s="249">
        <v>0</v>
      </c>
      <c r="M46" s="249">
        <v>50000</v>
      </c>
      <c r="N46" s="249">
        <v>0</v>
      </c>
      <c r="O46" s="249">
        <v>0</v>
      </c>
      <c r="P46" s="249">
        <f>SUM(L46:O47)</f>
        <v>50000</v>
      </c>
      <c r="Q46" s="249">
        <v>0</v>
      </c>
      <c r="R46" s="249">
        <v>50000</v>
      </c>
      <c r="S46" s="249">
        <v>0</v>
      </c>
      <c r="T46" s="249">
        <v>0</v>
      </c>
      <c r="U46" s="249">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53"/>
      <c r="J47" s="253"/>
      <c r="K47" s="253"/>
      <c r="L47" s="249"/>
      <c r="M47" s="249"/>
      <c r="N47" s="249"/>
      <c r="O47" s="249"/>
      <c r="P47" s="249"/>
      <c r="Q47" s="249"/>
      <c r="R47" s="249"/>
      <c r="S47" s="249"/>
      <c r="T47" s="249"/>
      <c r="U47" s="249"/>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52"/>
      <c r="F49" s="252"/>
      <c r="G49" s="252"/>
      <c r="H49" s="252"/>
      <c r="I49" s="252"/>
      <c r="J49" s="252"/>
      <c r="K49" s="252"/>
      <c r="L49" s="252"/>
      <c r="M49" s="252"/>
      <c r="N49" s="252"/>
      <c r="O49" s="252"/>
      <c r="P49" s="252"/>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274" t="s">
        <v>160</v>
      </c>
      <c r="K50" s="275"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274"/>
      <c r="K51" s="275"/>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275"/>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275"/>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52"/>
      <c r="F55" s="252"/>
      <c r="G55" s="252"/>
      <c r="H55" s="252"/>
      <c r="I55" s="252"/>
      <c r="J55" s="252"/>
      <c r="K55" s="252"/>
      <c r="L55" s="252"/>
      <c r="M55" s="252"/>
      <c r="N55" s="252"/>
      <c r="O55" s="252"/>
      <c r="P55" s="252"/>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275" t="s">
        <v>50</v>
      </c>
      <c r="J56" s="274" t="s">
        <v>163</v>
      </c>
      <c r="K56" s="275" t="s">
        <v>27</v>
      </c>
      <c r="L56" s="249">
        <v>0</v>
      </c>
      <c r="M56" s="249">
        <v>0</v>
      </c>
      <c r="N56" s="249">
        <v>50000</v>
      </c>
      <c r="O56" s="249">
        <v>0</v>
      </c>
      <c r="P56" s="249">
        <f>SUM(L56:O57)</f>
        <v>50000</v>
      </c>
      <c r="Q56" s="249">
        <v>0</v>
      </c>
      <c r="R56" s="249">
        <v>0</v>
      </c>
      <c r="S56" s="249">
        <v>50000</v>
      </c>
      <c r="T56" s="249">
        <v>0</v>
      </c>
      <c r="U56" s="249">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275"/>
      <c r="J57" s="274"/>
      <c r="K57" s="275"/>
      <c r="L57" s="249"/>
      <c r="M57" s="249"/>
      <c r="N57" s="249"/>
      <c r="O57" s="249"/>
      <c r="P57" s="249"/>
      <c r="Q57" s="249"/>
      <c r="R57" s="249"/>
      <c r="S57" s="249"/>
      <c r="T57" s="249"/>
      <c r="U57" s="249"/>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52"/>
      <c r="F59" s="252"/>
      <c r="G59" s="252"/>
      <c r="H59" s="252"/>
      <c r="I59" s="252"/>
      <c r="J59" s="252"/>
      <c r="K59" s="252"/>
      <c r="L59" s="252"/>
      <c r="M59" s="252"/>
      <c r="N59" s="252"/>
      <c r="O59" s="252"/>
      <c r="P59" s="252"/>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275"/>
      <c r="J60" s="274" t="s">
        <v>163</v>
      </c>
      <c r="K60" s="275"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275"/>
      <c r="J61" s="274"/>
      <c r="K61" s="275"/>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275"/>
      <c r="J62" s="31" t="s">
        <v>164</v>
      </c>
      <c r="K62" s="275"/>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52"/>
      <c r="F64" s="252"/>
      <c r="G64" s="252"/>
      <c r="H64" s="252"/>
      <c r="I64" s="252"/>
      <c r="J64" s="252"/>
      <c r="K64" s="252"/>
      <c r="L64" s="252"/>
      <c r="M64" s="252"/>
      <c r="N64" s="252"/>
      <c r="O64" s="252"/>
      <c r="P64" s="252"/>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275"/>
      <c r="J65" s="253" t="s">
        <v>34</v>
      </c>
      <c r="K65" s="275"/>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275"/>
      <c r="J66" s="253"/>
      <c r="K66" s="275"/>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52"/>
      <c r="F68" s="252"/>
      <c r="G68" s="252"/>
      <c r="H68" s="252"/>
      <c r="I68" s="252"/>
      <c r="J68" s="252"/>
      <c r="K68" s="252"/>
      <c r="L68" s="252"/>
      <c r="M68" s="252"/>
      <c r="N68" s="252"/>
      <c r="O68" s="252"/>
      <c r="P68" s="252"/>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53" t="s">
        <v>34</v>
      </c>
      <c r="K69" s="276"/>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53"/>
      <c r="K70" s="277"/>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52"/>
      <c r="F72" s="252"/>
      <c r="G72" s="252"/>
      <c r="H72" s="252"/>
      <c r="I72" s="252"/>
      <c r="J72" s="252"/>
      <c r="K72" s="252"/>
      <c r="L72" s="252"/>
      <c r="M72" s="252"/>
      <c r="N72" s="252"/>
      <c r="O72" s="252"/>
      <c r="P72" s="252"/>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52"/>
      <c r="F75" s="252"/>
      <c r="G75" s="252"/>
      <c r="H75" s="252"/>
      <c r="I75" s="252"/>
      <c r="J75" s="252"/>
      <c r="K75" s="252"/>
      <c r="L75" s="252"/>
      <c r="M75" s="252"/>
      <c r="N75" s="252"/>
      <c r="O75" s="252"/>
      <c r="P75" s="252"/>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275" t="s">
        <v>23</v>
      </c>
      <c r="J76" s="274" t="s">
        <v>34</v>
      </c>
      <c r="K76" s="275" t="s">
        <v>46</v>
      </c>
      <c r="L76" s="249">
        <v>0</v>
      </c>
      <c r="M76" s="249">
        <v>50000</v>
      </c>
      <c r="N76" s="249">
        <v>0</v>
      </c>
      <c r="O76" s="249">
        <v>0</v>
      </c>
      <c r="P76" s="249">
        <f>SUM(L76:O77)</f>
        <v>50000</v>
      </c>
      <c r="Q76" s="249">
        <v>0</v>
      </c>
      <c r="R76" s="249">
        <v>50000</v>
      </c>
      <c r="S76" s="249">
        <v>0</v>
      </c>
      <c r="T76" s="249">
        <v>0</v>
      </c>
      <c r="U76" s="249">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275"/>
      <c r="J77" s="274"/>
      <c r="K77" s="275"/>
      <c r="L77" s="249"/>
      <c r="M77" s="249"/>
      <c r="N77" s="249"/>
      <c r="O77" s="249"/>
      <c r="P77" s="249"/>
      <c r="Q77" s="249"/>
      <c r="R77" s="249"/>
      <c r="S77" s="249"/>
      <c r="T77" s="249"/>
      <c r="U77" s="249"/>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52"/>
      <c r="F79" s="252"/>
      <c r="G79" s="252"/>
      <c r="H79" s="252"/>
      <c r="I79" s="252"/>
      <c r="J79" s="252"/>
      <c r="K79" s="252"/>
      <c r="L79" s="252"/>
      <c r="M79" s="252"/>
      <c r="N79" s="252"/>
      <c r="O79" s="252"/>
      <c r="P79" s="252"/>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52"/>
      <c r="F82" s="252"/>
      <c r="G82" s="252"/>
      <c r="H82" s="252"/>
      <c r="I82" s="252"/>
      <c r="J82" s="252"/>
      <c r="K82" s="252"/>
      <c r="L82" s="252"/>
      <c r="M82" s="252"/>
      <c r="N82" s="252"/>
      <c r="O82" s="252"/>
      <c r="P82" s="252"/>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52"/>
      <c r="F85" s="252"/>
      <c r="G85" s="252"/>
      <c r="H85" s="252"/>
      <c r="I85" s="252"/>
      <c r="J85" s="252"/>
      <c r="K85" s="252"/>
      <c r="L85" s="252"/>
      <c r="M85" s="252"/>
      <c r="N85" s="252"/>
      <c r="O85" s="252"/>
      <c r="P85" s="252"/>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278" t="s">
        <v>24</v>
      </c>
      <c r="E88" s="279"/>
      <c r="F88" s="279"/>
      <c r="G88" s="279"/>
      <c r="H88" s="279"/>
      <c r="I88" s="279"/>
      <c r="J88" s="279"/>
      <c r="K88" s="280"/>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268"/>
      <c r="AU88" s="268"/>
      <c r="AV88" s="268"/>
      <c r="AW88" s="268"/>
      <c r="AX88" s="268"/>
      <c r="AY88" s="268"/>
      <c r="AZ88" s="268"/>
      <c r="BA88" s="268"/>
      <c r="BB88" s="268"/>
      <c r="BC88" s="268"/>
      <c r="BD88" s="268"/>
      <c r="BE88" s="268"/>
      <c r="BF88" s="268"/>
      <c r="BG88" s="268"/>
      <c r="BH88" s="268"/>
      <c r="BI88" s="268"/>
      <c r="BJ88" s="268"/>
      <c r="BK88" s="268"/>
      <c r="BL88" s="268"/>
      <c r="BM88" s="268"/>
      <c r="BN88" s="269"/>
      <c r="BO88" s="91"/>
      <c r="BP88" s="267"/>
      <c r="BQ88" s="268"/>
      <c r="BR88" s="268"/>
      <c r="BS88" s="268"/>
      <c r="BT88" s="268"/>
      <c r="BU88" s="268"/>
      <c r="BV88" s="268"/>
      <c r="BW88" s="268"/>
      <c r="BX88" s="268"/>
      <c r="BY88" s="268"/>
      <c r="BZ88" s="268"/>
      <c r="CA88" s="268"/>
      <c r="CB88" s="268"/>
      <c r="CC88" s="268"/>
      <c r="CD88" s="268"/>
      <c r="CE88" s="268"/>
      <c r="CF88" s="268"/>
      <c r="CG88" s="268"/>
      <c r="CH88" s="268"/>
      <c r="CI88" s="268"/>
      <c r="CJ88" s="268"/>
      <c r="CK88" s="268"/>
      <c r="CL88" s="269"/>
      <c r="CM88" s="72"/>
      <c r="CN88" s="72"/>
      <c r="CP88" s="245"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245"/>
    </row>
    <row r="90" spans="1:94" ht="28.5" customHeight="1" x14ac:dyDescent="0.2">
      <c r="A90" s="86">
        <v>0.1</v>
      </c>
      <c r="B90" s="86"/>
      <c r="C90" s="86"/>
      <c r="D90" s="281" t="s">
        <v>25</v>
      </c>
      <c r="E90" s="282"/>
      <c r="F90" s="282"/>
      <c r="G90" s="282"/>
      <c r="H90" s="282"/>
      <c r="I90" s="282"/>
      <c r="J90" s="282"/>
      <c r="K90" s="283"/>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271"/>
      <c r="AU90" s="271"/>
      <c r="AV90" s="271"/>
      <c r="AW90" s="271"/>
      <c r="AX90" s="271"/>
      <c r="AY90" s="271"/>
      <c r="AZ90" s="271"/>
      <c r="BA90" s="271"/>
      <c r="BB90" s="271"/>
      <c r="BC90" s="271"/>
      <c r="BD90" s="271"/>
      <c r="BE90" s="271"/>
      <c r="BF90" s="271"/>
      <c r="BG90" s="271"/>
      <c r="BH90" s="271"/>
      <c r="BI90" s="271"/>
      <c r="BJ90" s="271"/>
      <c r="BK90" s="271"/>
      <c r="BL90" s="271"/>
      <c r="BM90" s="271"/>
      <c r="BN90" s="272"/>
      <c r="BO90" s="92"/>
      <c r="BP90" s="270"/>
      <c r="BQ90" s="271"/>
      <c r="BR90" s="271"/>
      <c r="BS90" s="271"/>
      <c r="BT90" s="271"/>
      <c r="BU90" s="271"/>
      <c r="BV90" s="271"/>
      <c r="BW90" s="271"/>
      <c r="BX90" s="271"/>
      <c r="BY90" s="271"/>
      <c r="BZ90" s="271"/>
      <c r="CA90" s="271"/>
      <c r="CB90" s="271"/>
      <c r="CC90" s="271"/>
      <c r="CD90" s="271"/>
      <c r="CE90" s="271"/>
      <c r="CF90" s="271"/>
      <c r="CG90" s="271"/>
      <c r="CH90" s="271"/>
      <c r="CI90" s="271"/>
      <c r="CJ90" s="271"/>
      <c r="CK90" s="271"/>
      <c r="CL90" s="272"/>
      <c r="CM90" s="41"/>
      <c r="CN90" s="41"/>
      <c r="CP90" s="245"/>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245"/>
    </row>
    <row r="92" spans="1:94" ht="28.5" customHeight="1" x14ac:dyDescent="0.2">
      <c r="D92" s="278" t="s">
        <v>26</v>
      </c>
      <c r="E92" s="279"/>
      <c r="F92" s="279"/>
      <c r="G92" s="279"/>
      <c r="H92" s="279"/>
      <c r="I92" s="279"/>
      <c r="J92" s="279"/>
      <c r="K92" s="280"/>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268"/>
      <c r="AU92" s="268"/>
      <c r="AV92" s="268"/>
      <c r="AW92" s="268"/>
      <c r="AX92" s="268"/>
      <c r="AY92" s="268"/>
      <c r="AZ92" s="268"/>
      <c r="BA92" s="268"/>
      <c r="BB92" s="268"/>
      <c r="BC92" s="268"/>
      <c r="BD92" s="268"/>
      <c r="BE92" s="268"/>
      <c r="BF92" s="268"/>
      <c r="BG92" s="268"/>
      <c r="BH92" s="268"/>
      <c r="BI92" s="268"/>
      <c r="BJ92" s="268"/>
      <c r="BK92" s="268"/>
      <c r="BL92" s="268"/>
      <c r="BM92" s="268"/>
      <c r="BN92" s="269"/>
      <c r="BO92" s="91"/>
      <c r="BP92" s="267"/>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9"/>
      <c r="CM92" s="72"/>
      <c r="CN92" s="72"/>
      <c r="CP92" s="245"/>
    </row>
  </sheetData>
  <dataConsolidate/>
  <mergeCells count="191">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Q21:Q22"/>
    <mergeCell ref="R21:R22"/>
    <mergeCell ref="S21:S22"/>
    <mergeCell ref="T21:T22"/>
    <mergeCell ref="U21:U22"/>
    <mergeCell ref="E37:P37"/>
    <mergeCell ref="J38:J39"/>
    <mergeCell ref="K21:K22"/>
    <mergeCell ref="H21:H22"/>
    <mergeCell ref="P38:P39"/>
    <mergeCell ref="E49:P49"/>
    <mergeCell ref="J50:J51"/>
    <mergeCell ref="K50:K53"/>
    <mergeCell ref="E45:P45"/>
    <mergeCell ref="I46:I47"/>
    <mergeCell ref="J46:J47"/>
    <mergeCell ref="K46:K47"/>
    <mergeCell ref="L46:L47"/>
    <mergeCell ref="M46:M47"/>
    <mergeCell ref="N46:N47"/>
    <mergeCell ref="P46:P47"/>
    <mergeCell ref="O46:O47"/>
    <mergeCell ref="E20:P20"/>
    <mergeCell ref="F21:F22"/>
    <mergeCell ref="P26:P27"/>
    <mergeCell ref="I26:I27"/>
    <mergeCell ref="J26:J27"/>
    <mergeCell ref="O16:O17"/>
    <mergeCell ref="J16:J18"/>
    <mergeCell ref="I21:I23"/>
    <mergeCell ref="J21:J22"/>
    <mergeCell ref="M26:M27"/>
    <mergeCell ref="N26:N27"/>
    <mergeCell ref="O26:O27"/>
    <mergeCell ref="L26:L2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248" t="s">
        <v>127</v>
      </c>
      <c r="K3" s="248"/>
      <c r="L3" s="248"/>
      <c r="M3" s="248"/>
      <c r="N3" s="248"/>
    </row>
    <row r="4" spans="1:65" ht="86.25" customHeight="1" x14ac:dyDescent="0.2">
      <c r="A4" s="111" t="s">
        <v>137</v>
      </c>
      <c r="B4" s="109"/>
      <c r="C4" s="247" t="s">
        <v>136</v>
      </c>
      <c r="D4" s="247"/>
      <c r="E4" s="247"/>
      <c r="F4" s="247"/>
      <c r="H4" s="108"/>
      <c r="I4" s="108"/>
      <c r="J4" s="248"/>
      <c r="K4" s="248"/>
      <c r="L4" s="248"/>
      <c r="M4" s="248"/>
      <c r="N4" s="248"/>
      <c r="O4" s="293" t="s">
        <v>132</v>
      </c>
      <c r="P4" s="245"/>
      <c r="Q4" s="245" t="s">
        <v>128</v>
      </c>
      <c r="R4" s="245"/>
      <c r="S4" s="245"/>
      <c r="T4" s="245"/>
      <c r="U4" s="245"/>
      <c r="V4" s="245"/>
      <c r="W4" s="245"/>
      <c r="X4" s="245"/>
      <c r="Y4" s="245"/>
      <c r="Z4" s="245"/>
      <c r="AA4" s="245"/>
      <c r="AB4" s="245"/>
      <c r="AC4" s="246" t="s">
        <v>129</v>
      </c>
      <c r="AD4" s="246"/>
    </row>
    <row r="5" spans="1:65" s="73" customFormat="1" ht="51" customHeight="1" x14ac:dyDescent="0.2">
      <c r="B5" s="261" t="s">
        <v>0</v>
      </c>
      <c r="C5" s="261" t="s">
        <v>3</v>
      </c>
      <c r="D5" s="261"/>
      <c r="E5" s="261"/>
      <c r="F5" s="261"/>
      <c r="G5" s="258" t="s">
        <v>4</v>
      </c>
      <c r="H5" s="257" t="s">
        <v>5</v>
      </c>
      <c r="I5" s="257" t="s">
        <v>77</v>
      </c>
      <c r="J5" s="262" t="s">
        <v>78</v>
      </c>
      <c r="K5" s="262"/>
      <c r="L5" s="262"/>
      <c r="M5" s="262"/>
      <c r="N5" s="262" t="s">
        <v>6</v>
      </c>
      <c r="O5" s="257" t="s">
        <v>126</v>
      </c>
      <c r="P5" s="257" t="s">
        <v>0</v>
      </c>
      <c r="Q5" s="265" t="s">
        <v>83</v>
      </c>
      <c r="R5" s="265"/>
      <c r="S5" s="265"/>
      <c r="T5" s="265"/>
      <c r="U5" s="265"/>
      <c r="V5" s="265"/>
      <c r="W5" s="265"/>
      <c r="X5" s="265"/>
      <c r="Y5" s="265"/>
      <c r="Z5" s="265"/>
      <c r="AA5" s="265"/>
      <c r="AB5" s="265"/>
      <c r="AC5" s="257" t="s">
        <v>130</v>
      </c>
      <c r="AD5" s="257"/>
      <c r="AE5" s="258"/>
      <c r="AF5" s="258"/>
      <c r="AG5" s="258"/>
      <c r="AH5" s="258"/>
      <c r="AI5" s="258"/>
      <c r="AJ5" s="258"/>
      <c r="AK5" s="258"/>
      <c r="AL5" s="104"/>
      <c r="AM5" s="259" t="s">
        <v>123</v>
      </c>
      <c r="AN5" s="255">
        <v>2021</v>
      </c>
      <c r="AO5" s="256"/>
      <c r="AP5" s="256"/>
      <c r="AQ5" s="256"/>
      <c r="AR5" s="256"/>
      <c r="AS5" s="256"/>
      <c r="AT5" s="256"/>
      <c r="AU5" s="256"/>
      <c r="AV5" s="256"/>
      <c r="AW5" s="256"/>
      <c r="AX5" s="256"/>
      <c r="AY5" s="256"/>
      <c r="AZ5" s="255">
        <v>2022</v>
      </c>
      <c r="BA5" s="256"/>
      <c r="BB5" s="256"/>
      <c r="BC5" s="256"/>
      <c r="BD5" s="256"/>
      <c r="BE5" s="256"/>
      <c r="BF5" s="256"/>
      <c r="BG5" s="256"/>
      <c r="BH5" s="256"/>
      <c r="BI5" s="256"/>
      <c r="BJ5" s="256"/>
      <c r="BK5" s="256"/>
    </row>
    <row r="6" spans="1:65" s="73" customFormat="1" ht="125.25" customHeight="1" x14ac:dyDescent="0.2">
      <c r="B6" s="261"/>
      <c r="C6" s="81" t="s">
        <v>7</v>
      </c>
      <c r="D6" s="24" t="s">
        <v>8</v>
      </c>
      <c r="E6" s="81" t="s">
        <v>9</v>
      </c>
      <c r="F6" s="81" t="s">
        <v>10</v>
      </c>
      <c r="G6" s="258"/>
      <c r="H6" s="258"/>
      <c r="I6" s="258"/>
      <c r="J6" s="25" t="s">
        <v>86</v>
      </c>
      <c r="K6" s="25" t="s">
        <v>87</v>
      </c>
      <c r="L6" s="25" t="s">
        <v>88</v>
      </c>
      <c r="M6" s="25" t="s">
        <v>89</v>
      </c>
      <c r="N6" s="263"/>
      <c r="O6" s="258"/>
      <c r="P6" s="258"/>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260"/>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52"/>
      <c r="D8" s="252"/>
      <c r="E8" s="252"/>
      <c r="F8" s="252"/>
      <c r="G8" s="252"/>
      <c r="H8" s="252"/>
      <c r="I8" s="252"/>
      <c r="J8" s="252"/>
      <c r="K8" s="252"/>
      <c r="L8" s="252"/>
      <c r="M8" s="252"/>
      <c r="N8" s="252"/>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53"/>
      <c r="H9" s="274" t="s">
        <v>119</v>
      </c>
      <c r="I9" s="254" t="s">
        <v>1</v>
      </c>
      <c r="J9" s="249">
        <v>0</v>
      </c>
      <c r="K9" s="249">
        <v>100000</v>
      </c>
      <c r="L9" s="249">
        <v>0</v>
      </c>
      <c r="M9" s="249">
        <v>0</v>
      </c>
      <c r="N9" s="249">
        <f>SUM(J9:M10)</f>
        <v>100000</v>
      </c>
      <c r="O9" s="288"/>
      <c r="P9" s="288"/>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53"/>
      <c r="H10" s="274"/>
      <c r="I10" s="254"/>
      <c r="J10" s="249"/>
      <c r="K10" s="249"/>
      <c r="L10" s="249"/>
      <c r="M10" s="249"/>
      <c r="N10" s="249"/>
      <c r="O10" s="292"/>
      <c r="P10" s="292"/>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53"/>
      <c r="H11" s="274"/>
      <c r="I11" s="254"/>
      <c r="J11" s="98">
        <v>0</v>
      </c>
      <c r="K11" s="98">
        <v>15000</v>
      </c>
      <c r="L11" s="98">
        <v>0</v>
      </c>
      <c r="M11" s="98">
        <v>0</v>
      </c>
      <c r="N11" s="98">
        <f>SUM(J11:M11)</f>
        <v>15000</v>
      </c>
      <c r="O11" s="289"/>
      <c r="P11" s="289"/>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273"/>
      <c r="D13" s="273"/>
      <c r="E13" s="273"/>
      <c r="F13" s="273"/>
      <c r="G13" s="273"/>
      <c r="H13" s="273"/>
      <c r="I13" s="273"/>
      <c r="J13" s="273"/>
      <c r="K13" s="273"/>
      <c r="L13" s="273"/>
      <c r="M13" s="273"/>
      <c r="N13" s="273"/>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53">
        <v>0</v>
      </c>
      <c r="E14" s="253">
        <v>0</v>
      </c>
      <c r="F14" s="253">
        <v>0</v>
      </c>
      <c r="G14" s="253"/>
      <c r="H14" s="274" t="s">
        <v>112</v>
      </c>
      <c r="I14" s="253"/>
      <c r="J14" s="249">
        <v>0</v>
      </c>
      <c r="K14" s="249">
        <v>50000</v>
      </c>
      <c r="L14" s="249">
        <v>0</v>
      </c>
      <c r="M14" s="249">
        <v>0</v>
      </c>
      <c r="N14" s="249">
        <f>SUM(J14:M15)</f>
        <v>50000</v>
      </c>
      <c r="O14" s="288"/>
      <c r="P14" s="288"/>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53"/>
      <c r="E15" s="253"/>
      <c r="F15" s="253"/>
      <c r="G15" s="253"/>
      <c r="H15" s="274"/>
      <c r="I15" s="253"/>
      <c r="J15" s="249"/>
      <c r="K15" s="249"/>
      <c r="L15" s="249"/>
      <c r="M15" s="249"/>
      <c r="N15" s="249"/>
      <c r="O15" s="292"/>
      <c r="P15" s="292"/>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53"/>
      <c r="H16" s="31" t="s">
        <v>113</v>
      </c>
      <c r="I16" s="97" t="s">
        <v>1</v>
      </c>
      <c r="J16" s="98">
        <v>0</v>
      </c>
      <c r="K16" s="98">
        <v>10000</v>
      </c>
      <c r="L16" s="98">
        <v>0</v>
      </c>
      <c r="M16" s="98">
        <v>0</v>
      </c>
      <c r="N16" s="98">
        <f>SUM(J16:M16)</f>
        <v>10000</v>
      </c>
      <c r="O16" s="289"/>
      <c r="P16" s="289"/>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52"/>
      <c r="D18" s="252"/>
      <c r="E18" s="252"/>
      <c r="F18" s="252"/>
      <c r="G18" s="252"/>
      <c r="H18" s="252"/>
      <c r="I18" s="252"/>
      <c r="J18" s="252"/>
      <c r="K18" s="252"/>
      <c r="L18" s="252"/>
      <c r="M18" s="252"/>
      <c r="N18" s="252"/>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276"/>
      <c r="H19" s="274" t="s">
        <v>114</v>
      </c>
      <c r="I19" s="275"/>
      <c r="J19" s="249">
        <v>0</v>
      </c>
      <c r="K19" s="249">
        <v>0</v>
      </c>
      <c r="L19" s="249">
        <v>100000</v>
      </c>
      <c r="M19" s="249">
        <v>0</v>
      </c>
      <c r="N19" s="249">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277"/>
      <c r="H20" s="274"/>
      <c r="I20" s="275"/>
      <c r="J20" s="249"/>
      <c r="K20" s="249"/>
      <c r="L20" s="249"/>
      <c r="M20" s="249"/>
      <c r="N20" s="249"/>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52"/>
      <c r="D22" s="252"/>
      <c r="E22" s="252"/>
      <c r="F22" s="252"/>
      <c r="G22" s="252"/>
      <c r="H22" s="252"/>
      <c r="I22" s="252"/>
      <c r="J22" s="252"/>
      <c r="K22" s="252"/>
      <c r="L22" s="252"/>
      <c r="M22" s="252"/>
      <c r="N22" s="252"/>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275"/>
      <c r="H23" s="274" t="s">
        <v>115</v>
      </c>
      <c r="I23" s="275"/>
      <c r="J23" s="249">
        <v>0</v>
      </c>
      <c r="K23" s="249">
        <v>0</v>
      </c>
      <c r="L23" s="249">
        <v>50000</v>
      </c>
      <c r="M23" s="249">
        <v>0</v>
      </c>
      <c r="N23" s="249">
        <f>+SUM(J23:M24)</f>
        <v>50000</v>
      </c>
      <c r="O23" s="288"/>
      <c r="P23" s="288"/>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275"/>
      <c r="H24" s="274"/>
      <c r="I24" s="275"/>
      <c r="J24" s="249"/>
      <c r="K24" s="249"/>
      <c r="L24" s="249"/>
      <c r="M24" s="249"/>
      <c r="N24" s="249"/>
      <c r="O24" s="289"/>
      <c r="P24" s="289"/>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273" t="s">
        <v>1</v>
      </c>
      <c r="D26" s="273"/>
      <c r="E26" s="273"/>
      <c r="F26" s="273"/>
      <c r="G26" s="273"/>
      <c r="H26" s="273"/>
      <c r="I26" s="273"/>
      <c r="J26" s="273"/>
      <c r="K26" s="273"/>
      <c r="L26" s="273"/>
      <c r="M26" s="273"/>
      <c r="N26" s="273"/>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276"/>
      <c r="H27" s="274" t="s">
        <v>116</v>
      </c>
      <c r="I27" s="275"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277"/>
      <c r="H28" s="274"/>
      <c r="I28" s="275"/>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52"/>
      <c r="D30" s="252"/>
      <c r="E30" s="252"/>
      <c r="F30" s="252"/>
      <c r="G30" s="252"/>
      <c r="H30" s="252"/>
      <c r="I30" s="252"/>
      <c r="J30" s="252"/>
      <c r="K30" s="252"/>
      <c r="L30" s="252"/>
      <c r="M30" s="252"/>
      <c r="N30" s="252"/>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276"/>
      <c r="H31" s="274" t="s">
        <v>117</v>
      </c>
      <c r="I31" s="99" t="s">
        <v>27</v>
      </c>
      <c r="J31" s="284">
        <v>0</v>
      </c>
      <c r="K31" s="284">
        <v>0</v>
      </c>
      <c r="L31" s="284">
        <v>50000</v>
      </c>
      <c r="M31" s="284">
        <v>0</v>
      </c>
      <c r="N31" s="284">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277"/>
      <c r="H32" s="274"/>
      <c r="I32" s="99"/>
      <c r="J32" s="285"/>
      <c r="K32" s="285"/>
      <c r="L32" s="285"/>
      <c r="M32" s="285"/>
      <c r="N32" s="285"/>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52"/>
      <c r="D34" s="252"/>
      <c r="E34" s="252"/>
      <c r="F34" s="252"/>
      <c r="G34" s="252"/>
      <c r="H34" s="252"/>
      <c r="I34" s="252"/>
      <c r="J34" s="252"/>
      <c r="K34" s="252"/>
      <c r="L34" s="252"/>
      <c r="M34" s="252"/>
      <c r="N34" s="252"/>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275"/>
      <c r="H35" s="274" t="s">
        <v>118</v>
      </c>
      <c r="I35" s="275" t="s">
        <v>27</v>
      </c>
      <c r="J35" s="249">
        <v>0</v>
      </c>
      <c r="K35" s="249">
        <v>50000</v>
      </c>
      <c r="L35" s="249">
        <v>0</v>
      </c>
      <c r="M35" s="249">
        <v>0</v>
      </c>
      <c r="N35" s="249">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275"/>
      <c r="H36" s="274"/>
      <c r="I36" s="275"/>
      <c r="J36" s="249"/>
      <c r="K36" s="249"/>
      <c r="L36" s="249"/>
      <c r="M36" s="249"/>
      <c r="N36" s="249"/>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52"/>
      <c r="D38" s="252"/>
      <c r="E38" s="252"/>
      <c r="F38" s="252"/>
      <c r="G38" s="252"/>
      <c r="H38" s="252"/>
      <c r="I38" s="252"/>
      <c r="J38" s="252"/>
      <c r="K38" s="252"/>
      <c r="L38" s="252"/>
      <c r="M38" s="252"/>
      <c r="N38" s="252"/>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53" t="s">
        <v>42</v>
      </c>
      <c r="H39" s="253" t="s">
        <v>34</v>
      </c>
      <c r="I39" s="253" t="s">
        <v>45</v>
      </c>
      <c r="J39" s="249">
        <v>0</v>
      </c>
      <c r="K39" s="249">
        <v>50000</v>
      </c>
      <c r="L39" s="249">
        <v>0</v>
      </c>
      <c r="M39" s="249">
        <v>0</v>
      </c>
      <c r="N39" s="249">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53"/>
      <c r="H40" s="253"/>
      <c r="I40" s="253"/>
      <c r="J40" s="249"/>
      <c r="K40" s="249"/>
      <c r="L40" s="249"/>
      <c r="M40" s="249"/>
      <c r="N40" s="249"/>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52"/>
      <c r="D42" s="252"/>
      <c r="E42" s="252"/>
      <c r="F42" s="252"/>
      <c r="G42" s="252"/>
      <c r="H42" s="252"/>
      <c r="I42" s="252"/>
      <c r="J42" s="252"/>
      <c r="K42" s="252"/>
      <c r="L42" s="252"/>
      <c r="M42" s="252"/>
      <c r="N42" s="252"/>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274" t="s">
        <v>34</v>
      </c>
      <c r="I43" s="275"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274"/>
      <c r="I44" s="275"/>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275"/>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275"/>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52"/>
      <c r="D48" s="252"/>
      <c r="E48" s="252"/>
      <c r="F48" s="252"/>
      <c r="G48" s="252"/>
      <c r="H48" s="252"/>
      <c r="I48" s="252"/>
      <c r="J48" s="252"/>
      <c r="K48" s="252"/>
      <c r="L48" s="252"/>
      <c r="M48" s="252"/>
      <c r="N48" s="252"/>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275" t="s">
        <v>50</v>
      </c>
      <c r="H49" s="274" t="s">
        <v>34</v>
      </c>
      <c r="I49" s="275" t="s">
        <v>27</v>
      </c>
      <c r="J49" s="249">
        <v>0</v>
      </c>
      <c r="K49" s="249">
        <v>0</v>
      </c>
      <c r="L49" s="249">
        <v>50000</v>
      </c>
      <c r="M49" s="249">
        <v>0</v>
      </c>
      <c r="N49" s="249">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275"/>
      <c r="H50" s="274"/>
      <c r="I50" s="275"/>
      <c r="J50" s="249"/>
      <c r="K50" s="249"/>
      <c r="L50" s="249"/>
      <c r="M50" s="249"/>
      <c r="N50" s="249"/>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52"/>
      <c r="D52" s="252"/>
      <c r="E52" s="252"/>
      <c r="F52" s="252"/>
      <c r="G52" s="252"/>
      <c r="H52" s="252"/>
      <c r="I52" s="252"/>
      <c r="J52" s="252"/>
      <c r="K52" s="252"/>
      <c r="L52" s="252"/>
      <c r="M52" s="252"/>
      <c r="N52" s="252"/>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275"/>
      <c r="H53" s="274" t="s">
        <v>34</v>
      </c>
      <c r="I53" s="275"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275"/>
      <c r="H54" s="274"/>
      <c r="I54" s="275"/>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275"/>
      <c r="H55" s="31" t="s">
        <v>36</v>
      </c>
      <c r="I55" s="275"/>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52"/>
      <c r="D57" s="252"/>
      <c r="E57" s="252"/>
      <c r="F57" s="252"/>
      <c r="G57" s="252"/>
      <c r="H57" s="252"/>
      <c r="I57" s="252"/>
      <c r="J57" s="252"/>
      <c r="K57" s="252"/>
      <c r="L57" s="252"/>
      <c r="M57" s="252"/>
      <c r="N57" s="252"/>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275"/>
      <c r="H58" s="253" t="s">
        <v>34</v>
      </c>
      <c r="I58" s="275"/>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275"/>
      <c r="H59" s="253"/>
      <c r="I59" s="275"/>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52"/>
      <c r="D61" s="252"/>
      <c r="E61" s="252"/>
      <c r="F61" s="252"/>
      <c r="G61" s="252"/>
      <c r="H61" s="252"/>
      <c r="I61" s="252"/>
      <c r="J61" s="252"/>
      <c r="K61" s="252"/>
      <c r="L61" s="252"/>
      <c r="M61" s="252"/>
      <c r="N61" s="252"/>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53" t="s">
        <v>34</v>
      </c>
      <c r="I62" s="276"/>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53"/>
      <c r="I63" s="277"/>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52"/>
      <c r="D65" s="252"/>
      <c r="E65" s="252"/>
      <c r="F65" s="252"/>
      <c r="G65" s="252"/>
      <c r="H65" s="252"/>
      <c r="I65" s="252"/>
      <c r="J65" s="252"/>
      <c r="K65" s="252"/>
      <c r="L65" s="252"/>
      <c r="M65" s="252"/>
      <c r="N65" s="252"/>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52"/>
      <c r="D68" s="252"/>
      <c r="E68" s="252"/>
      <c r="F68" s="252"/>
      <c r="G68" s="252"/>
      <c r="H68" s="252"/>
      <c r="I68" s="252"/>
      <c r="J68" s="252"/>
      <c r="K68" s="252"/>
      <c r="L68" s="252"/>
      <c r="M68" s="252"/>
      <c r="N68" s="252"/>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275" t="s">
        <v>23</v>
      </c>
      <c r="H69" s="274" t="s">
        <v>34</v>
      </c>
      <c r="I69" s="275" t="s">
        <v>46</v>
      </c>
      <c r="J69" s="249">
        <v>0</v>
      </c>
      <c r="K69" s="249">
        <v>50000</v>
      </c>
      <c r="L69" s="249">
        <v>0</v>
      </c>
      <c r="M69" s="249">
        <v>0</v>
      </c>
      <c r="N69" s="249">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275"/>
      <c r="H70" s="274"/>
      <c r="I70" s="275"/>
      <c r="J70" s="249"/>
      <c r="K70" s="249"/>
      <c r="L70" s="249"/>
      <c r="M70" s="249"/>
      <c r="N70" s="249"/>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52"/>
      <c r="D72" s="252"/>
      <c r="E72" s="252"/>
      <c r="F72" s="252"/>
      <c r="G72" s="252"/>
      <c r="H72" s="252"/>
      <c r="I72" s="252"/>
      <c r="J72" s="252"/>
      <c r="K72" s="252"/>
      <c r="L72" s="252"/>
      <c r="M72" s="252"/>
      <c r="N72" s="252"/>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52"/>
      <c r="D75" s="252"/>
      <c r="E75" s="252"/>
      <c r="F75" s="252"/>
      <c r="G75" s="252"/>
      <c r="H75" s="252"/>
      <c r="I75" s="252"/>
      <c r="J75" s="252"/>
      <c r="K75" s="252"/>
      <c r="L75" s="252"/>
      <c r="M75" s="252"/>
      <c r="N75" s="252"/>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52"/>
      <c r="D78" s="252"/>
      <c r="E78" s="252"/>
      <c r="F78" s="252"/>
      <c r="G78" s="252"/>
      <c r="H78" s="252"/>
      <c r="I78" s="252"/>
      <c r="J78" s="252"/>
      <c r="K78" s="252"/>
      <c r="L78" s="252"/>
      <c r="M78" s="252"/>
      <c r="N78" s="252"/>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278" t="s">
        <v>24</v>
      </c>
      <c r="C81" s="279"/>
      <c r="D81" s="279"/>
      <c r="E81" s="279"/>
      <c r="F81" s="279"/>
      <c r="G81" s="279"/>
      <c r="H81" s="279"/>
      <c r="I81" s="280"/>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267"/>
      <c r="P81" s="268"/>
      <c r="Q81" s="268"/>
      <c r="R81" s="268"/>
      <c r="S81" s="268"/>
      <c r="T81" s="268"/>
      <c r="U81" s="268"/>
      <c r="V81" s="268"/>
      <c r="W81" s="268"/>
      <c r="X81" s="268"/>
      <c r="Y81" s="268"/>
      <c r="Z81" s="268"/>
      <c r="AA81" s="268"/>
      <c r="AB81" s="268"/>
      <c r="AC81" s="268"/>
      <c r="AD81" s="268"/>
      <c r="AE81" s="268"/>
      <c r="AF81" s="268"/>
      <c r="AG81" s="268"/>
      <c r="AH81" s="268"/>
      <c r="AI81" s="268"/>
      <c r="AJ81" s="268"/>
      <c r="AK81" s="269"/>
      <c r="AL81" s="93"/>
      <c r="AM81" s="267"/>
      <c r="AN81" s="268"/>
      <c r="AO81" s="268"/>
      <c r="AP81" s="268"/>
      <c r="AQ81" s="268"/>
      <c r="AR81" s="268"/>
      <c r="AS81" s="268"/>
      <c r="AT81" s="268"/>
      <c r="AU81" s="268"/>
      <c r="AV81" s="268"/>
      <c r="AW81" s="268"/>
      <c r="AX81" s="268"/>
      <c r="AY81" s="268"/>
      <c r="AZ81" s="268"/>
      <c r="BA81" s="268"/>
      <c r="BB81" s="268"/>
      <c r="BC81" s="268"/>
      <c r="BD81" s="268"/>
      <c r="BE81" s="268"/>
      <c r="BF81" s="268"/>
      <c r="BG81" s="268"/>
      <c r="BH81" s="268"/>
      <c r="BI81" s="269"/>
      <c r="BJ81" s="72"/>
      <c r="BK81" s="72"/>
      <c r="BM81" s="245"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245"/>
    </row>
    <row r="83" spans="1:65" ht="28.5" customHeight="1" x14ac:dyDescent="0.2">
      <c r="A83" s="86">
        <v>0.1</v>
      </c>
      <c r="B83" s="281" t="s">
        <v>25</v>
      </c>
      <c r="C83" s="282"/>
      <c r="D83" s="282"/>
      <c r="E83" s="282"/>
      <c r="F83" s="282"/>
      <c r="G83" s="282"/>
      <c r="H83" s="282"/>
      <c r="I83" s="283"/>
      <c r="J83" s="85">
        <f>+J81*$A$83</f>
        <v>0</v>
      </c>
      <c r="K83" s="85">
        <f>+K81*$A$83</f>
        <v>35000</v>
      </c>
      <c r="L83" s="85">
        <f>+L81*$A$83</f>
        <v>32000</v>
      </c>
      <c r="M83" s="85">
        <f>+M81*$A$83</f>
        <v>5000</v>
      </c>
      <c r="N83" s="85">
        <f>+N81*$A$83</f>
        <v>72000</v>
      </c>
      <c r="O83" s="270"/>
      <c r="P83" s="271"/>
      <c r="Q83" s="271"/>
      <c r="R83" s="271"/>
      <c r="S83" s="271"/>
      <c r="T83" s="271"/>
      <c r="U83" s="271"/>
      <c r="V83" s="271"/>
      <c r="W83" s="271"/>
      <c r="X83" s="271"/>
      <c r="Y83" s="271"/>
      <c r="Z83" s="271"/>
      <c r="AA83" s="271"/>
      <c r="AB83" s="271"/>
      <c r="AC83" s="271"/>
      <c r="AD83" s="271"/>
      <c r="AE83" s="271"/>
      <c r="AF83" s="271"/>
      <c r="AG83" s="271"/>
      <c r="AH83" s="271"/>
      <c r="AI83" s="271"/>
      <c r="AJ83" s="271"/>
      <c r="AK83" s="272"/>
      <c r="AL83" s="94"/>
      <c r="AM83" s="270"/>
      <c r="AN83" s="271"/>
      <c r="AO83" s="271"/>
      <c r="AP83" s="271"/>
      <c r="AQ83" s="271"/>
      <c r="AR83" s="271"/>
      <c r="AS83" s="271"/>
      <c r="AT83" s="271"/>
      <c r="AU83" s="271"/>
      <c r="AV83" s="271"/>
      <c r="AW83" s="271"/>
      <c r="AX83" s="271"/>
      <c r="AY83" s="271"/>
      <c r="AZ83" s="271"/>
      <c r="BA83" s="271"/>
      <c r="BB83" s="271"/>
      <c r="BC83" s="271"/>
      <c r="BD83" s="271"/>
      <c r="BE83" s="271"/>
      <c r="BF83" s="271"/>
      <c r="BG83" s="271"/>
      <c r="BH83" s="271"/>
      <c r="BI83" s="272"/>
      <c r="BJ83" s="41"/>
      <c r="BK83" s="41"/>
      <c r="BM83" s="245"/>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245"/>
    </row>
    <row r="85" spans="1:65" ht="28.5" customHeight="1" x14ac:dyDescent="0.2">
      <c r="B85" s="278" t="s">
        <v>26</v>
      </c>
      <c r="C85" s="279"/>
      <c r="D85" s="279"/>
      <c r="E85" s="279"/>
      <c r="F85" s="279"/>
      <c r="G85" s="279"/>
      <c r="H85" s="279"/>
      <c r="I85" s="280"/>
      <c r="J85" s="71">
        <f>+SUM(J83,J81)</f>
        <v>0</v>
      </c>
      <c r="K85" s="71">
        <f>+SUM(K83,K81)</f>
        <v>385000</v>
      </c>
      <c r="L85" s="71">
        <f>+SUM(L83,L81)</f>
        <v>352000</v>
      </c>
      <c r="M85" s="71">
        <f>+SUM(M83,M81)</f>
        <v>55000</v>
      </c>
      <c r="N85" s="71">
        <f>+SUM(N83,N81)</f>
        <v>792000</v>
      </c>
      <c r="O85" s="267"/>
      <c r="P85" s="268"/>
      <c r="Q85" s="268"/>
      <c r="R85" s="268"/>
      <c r="S85" s="268"/>
      <c r="T85" s="268"/>
      <c r="U85" s="268"/>
      <c r="V85" s="268"/>
      <c r="W85" s="268"/>
      <c r="X85" s="268"/>
      <c r="Y85" s="268"/>
      <c r="Z85" s="268"/>
      <c r="AA85" s="268"/>
      <c r="AB85" s="268"/>
      <c r="AC85" s="268"/>
      <c r="AD85" s="268"/>
      <c r="AE85" s="268"/>
      <c r="AF85" s="268"/>
      <c r="AG85" s="268"/>
      <c r="AH85" s="268"/>
      <c r="AI85" s="268"/>
      <c r="AJ85" s="268"/>
      <c r="AK85" s="269"/>
      <c r="AL85" s="93"/>
      <c r="AM85" s="267"/>
      <c r="AN85" s="268"/>
      <c r="AO85" s="268"/>
      <c r="AP85" s="268"/>
      <c r="AQ85" s="268"/>
      <c r="AR85" s="268"/>
      <c r="AS85" s="268"/>
      <c r="AT85" s="268"/>
      <c r="AU85" s="268"/>
      <c r="AV85" s="268"/>
      <c r="AW85" s="268"/>
      <c r="AX85" s="268"/>
      <c r="AY85" s="268"/>
      <c r="AZ85" s="268"/>
      <c r="BA85" s="268"/>
      <c r="BB85" s="268"/>
      <c r="BC85" s="268"/>
      <c r="BD85" s="268"/>
      <c r="BE85" s="268"/>
      <c r="BF85" s="268"/>
      <c r="BG85" s="268"/>
      <c r="BH85" s="268"/>
      <c r="BI85" s="269"/>
      <c r="BJ85" s="72"/>
      <c r="BK85" s="72"/>
      <c r="BM85" s="245"/>
    </row>
  </sheetData>
  <dataConsolidate/>
  <mergeCells count="14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 ref="C65:N65"/>
    <mergeCell ref="C68:N68"/>
    <mergeCell ref="G69:G70"/>
    <mergeCell ref="H69:H70"/>
    <mergeCell ref="I69:I70"/>
    <mergeCell ref="J69:J70"/>
    <mergeCell ref="K69:K70"/>
    <mergeCell ref="L69:L70"/>
    <mergeCell ref="M69:M70"/>
    <mergeCell ref="N69:N70"/>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G39:G40"/>
    <mergeCell ref="H39:H40"/>
    <mergeCell ref="I39:I40"/>
    <mergeCell ref="J39:J40"/>
    <mergeCell ref="K39:K40"/>
    <mergeCell ref="L39:L40"/>
    <mergeCell ref="M39:M40"/>
    <mergeCell ref="N39:N40"/>
    <mergeCell ref="C61:N61"/>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C26:N26"/>
    <mergeCell ref="M19:M20"/>
    <mergeCell ref="G19:G20"/>
    <mergeCell ref="G27:G28"/>
    <mergeCell ref="H27:H28"/>
    <mergeCell ref="I27:I28"/>
    <mergeCell ref="N19:N20"/>
    <mergeCell ref="C22:N22"/>
    <mergeCell ref="G23:G24"/>
    <mergeCell ref="H23:H24"/>
    <mergeCell ref="I23:I24"/>
    <mergeCell ref="J23:J24"/>
    <mergeCell ref="H19:H20"/>
    <mergeCell ref="P23:P24"/>
    <mergeCell ref="K23:K24"/>
    <mergeCell ref="L23:L24"/>
    <mergeCell ref="M23:M24"/>
    <mergeCell ref="N23:N24"/>
    <mergeCell ref="C18:N18"/>
    <mergeCell ref="I19:I20"/>
    <mergeCell ref="J19:J20"/>
    <mergeCell ref="K19:K20"/>
    <mergeCell ref="L19:L20"/>
    <mergeCell ref="O23:O24"/>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J3:N4"/>
    <mergeCell ref="C4:F4"/>
    <mergeCell ref="O4:P4"/>
    <mergeCell ref="Q4:AB4"/>
    <mergeCell ref="AC4:AD4"/>
    <mergeCell ref="B5:B6"/>
    <mergeCell ref="C5:F5"/>
    <mergeCell ref="G5:G6"/>
    <mergeCell ref="H5:H6"/>
    <mergeCell ref="I5:I6"/>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294"/>
      <c r="G1" s="294"/>
      <c r="H1" s="294"/>
      <c r="I1" s="6"/>
    </row>
    <row r="2" spans="6:9" x14ac:dyDescent="0.25">
      <c r="F2" s="295" t="s">
        <v>37</v>
      </c>
      <c r="G2" s="296"/>
      <c r="H2" s="296"/>
      <c r="I2" s="297"/>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298" t="s">
        <v>59</v>
      </c>
      <c r="G8" s="299"/>
      <c r="H8" s="299"/>
      <c r="I8" s="300"/>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298"/>
      <c r="G14" s="299"/>
      <c r="H14" s="299"/>
      <c r="I14" s="300"/>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Hoja1 Monitoreo</vt:lpstr>
      <vt:lpstr>Hoja1</vt:lpstr>
      <vt:lpstr>Propuesta Productos-actividades</vt:lpstr>
      <vt:lpstr>Propuesta Productos-activid (2)</vt:lpstr>
      <vt:lpstr>Tabla de Referencia $</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2023-01-19T19:15:29Z</dcterms:modified>
</cp:coreProperties>
</file>