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showInkAnnotation="0"/>
  <xr:revisionPtr revIDLastSave="0" documentId="8_{58FC1E23-C3E8-4FD8-A49A-B08A9338F00A}" xr6:coauthVersionLast="36" xr6:coauthVersionMax="36" xr10:uidLastSave="{00000000-0000-0000-0000-000000000000}"/>
  <bookViews>
    <workbookView xWindow="0" yWindow="0" windowWidth="7470" windowHeight="2670" xr2:uid="{00000000-000D-0000-FFFF-FFFF00000000}"/>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Area" localSheetId="0">' Hoja1 Monitoreo'!$A$1:$H$58</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51" i="8" l="1"/>
  <c r="F49" i="8"/>
  <c r="E49" i="8"/>
  <c r="F47" i="8"/>
  <c r="F45" i="8"/>
  <c r="E47" i="8"/>
  <c r="F41" i="8"/>
  <c r="E41" i="8"/>
  <c r="F31" i="8"/>
  <c r="E31" i="8"/>
  <c r="F39" i="8"/>
  <c r="F23" i="8"/>
  <c r="E23" i="8"/>
  <c r="F18" i="8"/>
  <c r="E18" i="8"/>
  <c r="F12" i="8"/>
  <c r="E12" i="8"/>
  <c r="F51" i="8" l="1"/>
  <c r="E51" i="8"/>
  <c r="U86" i="6"/>
  <c r="U84" i="6" s="1"/>
  <c r="U83" i="6"/>
  <c r="U81" i="6"/>
  <c r="U76" i="6"/>
  <c r="U74" i="6" s="1"/>
  <c r="U73" i="6"/>
  <c r="U71" i="6" s="1"/>
  <c r="U69" i="6"/>
  <c r="U70" i="6"/>
  <c r="U67" i="6" s="1"/>
  <c r="U65" i="6"/>
  <c r="U63" i="6" s="1"/>
  <c r="U66" i="6"/>
  <c r="U60" i="6"/>
  <c r="U61" i="6"/>
  <c r="U62" i="6"/>
  <c r="U56" i="6"/>
  <c r="U54" i="6" s="1"/>
  <c r="U50" i="6"/>
  <c r="U51" i="6"/>
  <c r="U52" i="6"/>
  <c r="U53" i="6"/>
  <c r="U46" i="6"/>
  <c r="U44" i="6" s="1"/>
  <c r="U42" i="6"/>
  <c r="U40" i="6" s="1"/>
  <c r="U38" i="6"/>
  <c r="U36" i="6" s="1"/>
  <c r="U34" i="6"/>
  <c r="U35" i="6"/>
  <c r="U30" i="6"/>
  <c r="U28" i="6"/>
  <c r="U26" i="6"/>
  <c r="U24" i="6"/>
  <c r="U21" i="6"/>
  <c r="U23" i="6"/>
  <c r="U19"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s="1"/>
  <c r="N76" i="7"/>
  <c r="N74" i="7" s="1"/>
  <c r="N69" i="7"/>
  <c r="N67" i="7"/>
  <c r="N66" i="7"/>
  <c r="N64" i="7" s="1"/>
  <c r="N62" i="7"/>
  <c r="N63" i="7"/>
  <c r="N60" i="7"/>
  <c r="N58" i="7"/>
  <c r="N59" i="7"/>
  <c r="N53" i="7"/>
  <c r="N54" i="7"/>
  <c r="N55" i="7"/>
  <c r="N49" i="7"/>
  <c r="N47" i="7"/>
  <c r="N43" i="7"/>
  <c r="N44" i="7"/>
  <c r="N45" i="7"/>
  <c r="N46" i="7"/>
  <c r="N39" i="7"/>
  <c r="N37" i="7" s="1"/>
  <c r="N35" i="7"/>
  <c r="N33" i="7" s="1"/>
  <c r="N31" i="7"/>
  <c r="N29" i="7" s="1"/>
  <c r="N27" i="7"/>
  <c r="N28" i="7"/>
  <c r="N23" i="7"/>
  <c r="N21" i="7" s="1"/>
  <c r="N19" i="7"/>
  <c r="N17" i="7" s="1"/>
  <c r="N14" i="7"/>
  <c r="N12" i="7" s="1"/>
  <c r="N16" i="7"/>
  <c r="N9" i="7"/>
  <c r="N11" i="7"/>
  <c r="M77" i="7"/>
  <c r="M74" i="7"/>
  <c r="M67" i="7"/>
  <c r="M64" i="7"/>
  <c r="M60" i="7"/>
  <c r="M56" i="7"/>
  <c r="M51" i="7"/>
  <c r="M47" i="7"/>
  <c r="M41" i="7"/>
  <c r="M37" i="7"/>
  <c r="M33" i="7"/>
  <c r="M29" i="7"/>
  <c r="M25" i="7"/>
  <c r="M21" i="7"/>
  <c r="M17" i="7"/>
  <c r="M12" i="7"/>
  <c r="M7" i="7"/>
  <c r="L77" i="7"/>
  <c r="L74" i="7"/>
  <c r="L67" i="7"/>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E51" i="7"/>
  <c r="AG51" i="7"/>
  <c r="AI51" i="7"/>
  <c r="AK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F33" i="7"/>
  <c r="E33" i="7"/>
  <c r="D33" i="7"/>
  <c r="C33" i="7"/>
  <c r="AC29" i="7"/>
  <c r="AE29" i="7"/>
  <c r="AG29" i="7"/>
  <c r="AI29" i="7"/>
  <c r="F29" i="7"/>
  <c r="E29" i="7"/>
  <c r="D29" i="7"/>
  <c r="C29" i="7"/>
  <c r="AC25" i="7"/>
  <c r="AE25" i="7"/>
  <c r="AG25" i="7"/>
  <c r="AI25" i="7"/>
  <c r="F25" i="7"/>
  <c r="E25" i="7"/>
  <c r="D25" i="7"/>
  <c r="C25" i="7"/>
  <c r="AC21" i="7"/>
  <c r="AE21" i="7"/>
  <c r="AG21" i="7"/>
  <c r="AI21" i="7"/>
  <c r="F21" i="7"/>
  <c r="E21" i="7"/>
  <c r="D21" i="7"/>
  <c r="C21" i="7"/>
  <c r="AC17" i="7"/>
  <c r="AE17" i="7"/>
  <c r="AG17" i="7"/>
  <c r="AI17" i="7"/>
  <c r="F17" i="7"/>
  <c r="E17" i="7"/>
  <c r="D17" i="7"/>
  <c r="C17" i="7"/>
  <c r="AC12" i="7"/>
  <c r="AE12" i="7"/>
  <c r="AG12" i="7"/>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O84" i="6"/>
  <c r="O81" i="6"/>
  <c r="O74" i="6"/>
  <c r="O71" i="6"/>
  <c r="O67" i="6"/>
  <c r="O63" i="6"/>
  <c r="O58" i="6"/>
  <c r="O54" i="6"/>
  <c r="O48" i="6"/>
  <c r="O44" i="6"/>
  <c r="O40" i="6"/>
  <c r="O36" i="6"/>
  <c r="O32" i="6"/>
  <c r="O28" i="6"/>
  <c r="O24" i="6"/>
  <c r="O19" i="6"/>
  <c r="O14" i="6"/>
  <c r="L84" i="6"/>
  <c r="P83" i="6"/>
  <c r="P81" i="6" s="1"/>
  <c r="M81" i="6"/>
  <c r="M74" i="6"/>
  <c r="M71" i="6"/>
  <c r="M67" i="6"/>
  <c r="M63" i="6"/>
  <c r="M58" i="6"/>
  <c r="M54" i="6"/>
  <c r="M48" i="6"/>
  <c r="M44" i="6"/>
  <c r="M40" i="6"/>
  <c r="M36" i="6"/>
  <c r="M32" i="6"/>
  <c r="M28" i="6"/>
  <c r="M24" i="6"/>
  <c r="M19" i="6"/>
  <c r="M14" i="6"/>
  <c r="N81" i="6"/>
  <c r="L81" i="6"/>
  <c r="P80" i="6"/>
  <c r="L78" i="6"/>
  <c r="L88" i="6" s="1"/>
  <c r="L90" i="6" s="1"/>
  <c r="L92" i="6" s="1"/>
  <c r="P76" i="6"/>
  <c r="P74" i="6" s="1"/>
  <c r="N74" i="6"/>
  <c r="L74" i="6"/>
  <c r="P73" i="6"/>
  <c r="P71" i="6" s="1"/>
  <c r="N71" i="6"/>
  <c r="L71" i="6"/>
  <c r="P70" i="6"/>
  <c r="P69" i="6"/>
  <c r="N67" i="6"/>
  <c r="L67" i="6"/>
  <c r="P66" i="6"/>
  <c r="P65" i="6"/>
  <c r="N63" i="6"/>
  <c r="L63" i="6"/>
  <c r="P61" i="6"/>
  <c r="P58" i="6" s="1"/>
  <c r="P62" i="6"/>
  <c r="P60" i="6"/>
  <c r="N58" i="6"/>
  <c r="L58" i="6"/>
  <c r="L54" i="6"/>
  <c r="L48" i="6"/>
  <c r="L44" i="6"/>
  <c r="L40" i="6"/>
  <c r="L36" i="6"/>
  <c r="L32" i="6"/>
  <c r="L28" i="6"/>
  <c r="L24" i="6"/>
  <c r="L19" i="6"/>
  <c r="L14" i="6"/>
  <c r="P56" i="6"/>
  <c r="P54" i="6" s="1"/>
  <c r="N54" i="6"/>
  <c r="P51" i="6"/>
  <c r="P52" i="6"/>
  <c r="P50" i="6"/>
  <c r="P53" i="6"/>
  <c r="N48" i="6"/>
  <c r="P46" i="6"/>
  <c r="P44" i="6" s="1"/>
  <c r="N44" i="6"/>
  <c r="P42" i="6"/>
  <c r="P40" i="6" s="1"/>
  <c r="N40" i="6"/>
  <c r="P38" i="6"/>
  <c r="P36" i="6"/>
  <c r="N36" i="6"/>
  <c r="P35" i="6"/>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H54" i="6"/>
  <c r="BF54" i="6"/>
  <c r="BL48" i="6"/>
  <c r="BJ48" i="6"/>
  <c r="BH48" i="6"/>
  <c r="BF48" i="6"/>
  <c r="BL44" i="6"/>
  <c r="BJ44" i="6"/>
  <c r="BH44" i="6"/>
  <c r="BF44" i="6"/>
  <c r="BN44" i="6" s="1"/>
  <c r="BL40" i="6"/>
  <c r="BJ40" i="6"/>
  <c r="BH40" i="6"/>
  <c r="BF40" i="6"/>
  <c r="BL36" i="6"/>
  <c r="BJ36" i="6"/>
  <c r="BH36" i="6"/>
  <c r="BF36" i="6"/>
  <c r="BL32" i="6"/>
  <c r="BJ32" i="6"/>
  <c r="BH32" i="6"/>
  <c r="BF32" i="6"/>
  <c r="BL28" i="6"/>
  <c r="BJ28" i="6"/>
  <c r="BH28" i="6"/>
  <c r="BF28" i="6"/>
  <c r="BN28" i="6" s="1"/>
  <c r="BL24" i="6"/>
  <c r="BJ24" i="6"/>
  <c r="BH24" i="6"/>
  <c r="BF24" i="6"/>
  <c r="BL19" i="6"/>
  <c r="BJ19" i="6"/>
  <c r="BH19" i="6"/>
  <c r="BF19" i="6"/>
  <c r="H19" i="6"/>
  <c r="G19" i="6"/>
  <c r="F19" i="6"/>
  <c r="E19" i="6"/>
  <c r="BL14" i="6"/>
  <c r="BJ14" i="6"/>
  <c r="BH14" i="6"/>
  <c r="BF14" i="6"/>
  <c r="P18" i="6"/>
  <c r="P16" i="6"/>
  <c r="P14" i="6" s="1"/>
  <c r="F14" i="6"/>
  <c r="G14" i="6"/>
  <c r="H14" i="6"/>
  <c r="E14" i="6"/>
  <c r="I16" i="3"/>
  <c r="I18" i="3" s="1"/>
  <c r="I10" i="3"/>
  <c r="I11" i="3"/>
  <c r="I12" i="3"/>
  <c r="I4" i="3"/>
  <c r="I7" i="3" s="1"/>
  <c r="I5" i="3"/>
  <c r="I6" i="3"/>
  <c r="N56" i="7"/>
  <c r="AK33" i="7"/>
  <c r="M81" i="7" l="1"/>
  <c r="M83" i="7" s="1"/>
  <c r="M85" i="7" s="1"/>
  <c r="N25" i="7"/>
  <c r="BN54" i="6"/>
  <c r="P32" i="6"/>
  <c r="N7" i="7"/>
  <c r="AK17" i="7"/>
  <c r="L81" i="7"/>
  <c r="L83" i="7" s="1"/>
  <c r="L85" i="7" s="1"/>
  <c r="BN24" i="6"/>
  <c r="P63" i="6"/>
  <c r="P67" i="6"/>
  <c r="M88" i="6"/>
  <c r="M90" i="6" s="1"/>
  <c r="M92" i="6" s="1"/>
  <c r="N88" i="6"/>
  <c r="N90" i="6" s="1"/>
  <c r="N92" i="6" s="1"/>
  <c r="AK21" i="7"/>
  <c r="K81" i="7"/>
  <c r="K83" i="7" s="1"/>
  <c r="K85" i="7" s="1"/>
  <c r="P48" i="6"/>
  <c r="P88" i="6" s="1"/>
  <c r="P90" i="6" s="1"/>
  <c r="P92" i="6" s="1"/>
  <c r="BN32" i="6"/>
  <c r="J81" i="7"/>
  <c r="J83" i="7" s="1"/>
  <c r="J85" i="7" s="1"/>
  <c r="I13" i="3"/>
  <c r="BN19" i="6"/>
  <c r="AK12" i="7"/>
  <c r="U58" i="6"/>
  <c r="BN48" i="6"/>
  <c r="BN36" i="6"/>
  <c r="AK29" i="7"/>
  <c r="AK37" i="7"/>
  <c r="AK47" i="7"/>
  <c r="U32" i="6"/>
  <c r="N81" i="7"/>
  <c r="N83" i="7" s="1"/>
  <c r="N85" i="7" s="1"/>
  <c r="BN40" i="6"/>
  <c r="N41" i="7"/>
  <c r="S88" i="6"/>
  <c r="S90" i="6" s="1"/>
  <c r="S92" i="6" s="1"/>
  <c r="T88" i="6"/>
  <c r="T90" i="6" s="1"/>
  <c r="T92" i="6" s="1"/>
  <c r="R88" i="6"/>
  <c r="R90" i="6" s="1"/>
  <c r="R92" i="6" s="1"/>
  <c r="BN58" i="6"/>
  <c r="Q88" i="6"/>
  <c r="Q90" i="6" s="1"/>
  <c r="Q92" i="6" s="1"/>
  <c r="BN14" i="6"/>
  <c r="AK7" i="7"/>
  <c r="U14" i="6"/>
  <c r="O88" i="6"/>
  <c r="O90" i="6" s="1"/>
  <c r="O92" i="6" s="1"/>
  <c r="AK41" i="7"/>
  <c r="P19" i="6"/>
  <c r="AK25" i="7"/>
  <c r="N51" i="7"/>
  <c r="U48" i="6"/>
  <c r="U88" i="6" l="1"/>
  <c r="U90" i="6" s="1"/>
  <c r="U92" i="6" s="1"/>
</calcChain>
</file>

<file path=xl/sharedStrings.xml><?xml version="1.0" encoding="utf-8"?>
<sst xmlns="http://schemas.openxmlformats.org/spreadsheetml/2006/main" count="614" uniqueCount="253">
  <si>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</si>
  <si>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</si>
  <si>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</si>
  <si>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</si>
  <si>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</si>
  <si>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</si>
  <si>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</si>
  <si>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</si>
  <si>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</si>
  <si>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</si>
  <si>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</si>
  <si>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</si>
  <si>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</si>
  <si>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</si>
  <si>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</si>
  <si>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</si>
  <si>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</si>
  <si>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</si>
  <si>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</si>
  <si>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</si>
  <si>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</si>
  <si>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</si>
  <si>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</si>
  <si>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</si>
  <si>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</si>
  <si>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</si>
  <si>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</si>
  <si>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</si>
  <si>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</si>
  <si>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</si>
  <si>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</si>
  <si>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</si>
  <si>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</si>
  <si>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</si>
  <si>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</si>
  <si>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</si>
  <si>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</si>
  <si>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</si>
  <si>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</si>
  <si>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</si>
  <si>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</si>
  <si>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</si>
  <si>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</si>
  <si>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</si>
  <si>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</si>
  <si>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</si>
  <si>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</si>
  <si>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</si>
  <si>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</si>
  <si>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</si>
  <si>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</si>
  <si>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</si>
  <si>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</si>
  <si>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</si>
  <si>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</si>
  <si>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</si>
  <si>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</si>
  <si>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</si>
  <si>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</si>
  <si>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</si>
  <si>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</si>
  <si>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</si>
  <si>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</si>
  <si>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</si>
  <si>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</si>
  <si>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</si>
  <si>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</si>
  <si>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</si>
  <si>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</si>
  <si>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</si>
  <si>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</si>
  <si>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</si>
  <si>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</si>
  <si>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</si>
  <si>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</si>
  <si>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</si>
  <si>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</si>
  <si>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</si>
  <si>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</si>
  <si>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</si>
  <si>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</si>
  <si>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</si>
  <si>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</si>
  <si>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</si>
  <si>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</si>
  <si>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</si>
  <si>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</si>
  <si>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</si>
  <si>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</si>
  <si>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</si>
  <si>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</si>
  <si>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</si>
  <si>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</si>
  <si>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</si>
  <si>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</si>
  <si>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</si>
  <si>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</si>
  <si>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</si>
  <si>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</si>
  <si>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</si>
  <si>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</si>
  <si>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</si>
  <si>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</si>
  <si>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</si>
  <si>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</si>
  <si>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</si>
  <si>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</si>
  <si>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</si>
  <si>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</si>
  <si>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</si>
  <si>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</si>
  <si>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</si>
  <si>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</si>
  <si>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</si>
  <si>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</si>
  <si>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</si>
  <si>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</si>
  <si>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</si>
  <si>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</si>
  <si>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</si>
  <si>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</si>
  <si>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</si>
  <si>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</si>
  <si>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</si>
  <si>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</si>
  <si>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</si>
  <si>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</si>
  <si>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</si>
  <si>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</si>
  <si>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</si>
  <si>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</si>
  <si>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</si>
  <si>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</si>
  <si>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</si>
  <si>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</si>
  <si>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</si>
  <si>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</si>
  <si>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</si>
  <si>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</si>
  <si>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</si>
  <si>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</si>
  <si>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</si>
  <si>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</si>
  <si>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</si>
  <si>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</si>
  <si>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</si>
  <si>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</si>
  <si>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</si>
  <si>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</si>
  <si>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</si>
  <si>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</si>
  <si>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</si>
  <si>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</si>
  <si>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</si>
  <si>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</si>
  <si>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</si>
  <si>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</si>
  <si>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</si>
  <si>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</si>
  <si>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</si>
  <si>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</si>
  <si>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</si>
  <si>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</si>
  <si>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</si>
  <si>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</si>
  <si>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</si>
  <si>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</si>
  <si>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</si>
  <si>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</si>
  <si>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</si>
  <si>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</si>
  <si>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</si>
  <si>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</si>
  <si>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</si>
  <si>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</si>
  <si>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</si>
  <si>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</si>
  <si>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</si>
  <si>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</si>
  <si>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</si>
  <si>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</si>
  <si>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9. % de avance del actividades</t>
  </si>
  <si>
    <t xml:space="preserve">10. % de avance del producto </t>
  </si>
  <si>
    <t>11. Observaciones</t>
  </si>
  <si>
    <t xml:space="preserve">12. Evidencia </t>
  </si>
  <si>
    <t>Seguimiento al Plan de Acción de Fortalecimiento a la Gestión de las Finanzas Públicas 2020-2022</t>
  </si>
  <si>
    <t>Direccion General de Contabilidad Gubernamental</t>
  </si>
  <si>
    <t xml:space="preserve">Proveer al personal técnico de equipos  tecnológicos. </t>
  </si>
  <si>
    <t>Saneamiento de Saldos Contables en Instituciones del Gobierno Central</t>
  </si>
  <si>
    <t>Publicar en el Portal de Compras y Contrataciones los TDRs</t>
  </si>
  <si>
    <t>5. Nombre de producto</t>
  </si>
  <si>
    <t>Adquisición de equipos de computación (12 Laptop y 20 desktop) para los servidores públicos del proceso, dos (2) Proyectores con funcionamiento inalámbrico y una impresora multifuncional a color.</t>
  </si>
  <si>
    <t xml:space="preserve">Contratación de  Consultoría </t>
  </si>
  <si>
    <t>Elaboración Plan de trabajo de la Consultoría</t>
  </si>
  <si>
    <t>Registro de Bienes inmuebles identificados y valorados por la Dirección de Catastro.</t>
  </si>
  <si>
    <t>Registrar los Bienes muebles e intangibles que  Catastro entrega.</t>
  </si>
  <si>
    <t>Promedio General de Avance</t>
  </si>
  <si>
    <t>Atahualpa Ortiz Mendoza</t>
  </si>
  <si>
    <t>Neris Vanderhorst</t>
  </si>
  <si>
    <t>Asesora</t>
  </si>
  <si>
    <t>Encargado Depto. de Planificación y Desarrollo</t>
  </si>
  <si>
    <t>Análisis de los sistemas de interconexión de los datos</t>
  </si>
  <si>
    <t xml:space="preserve">Proceso de levantamiento y depuración de las Construcciones en Proceso. </t>
  </si>
  <si>
    <t xml:space="preserve"> 
Adiestramiento al personal interno de DIGECOG, que pueda replicar a las instituciones conocimientos adquiridos. </t>
  </si>
  <si>
    <t>Realizar Jornadas de Capacitación con acompañamiento, a los técnicos de las Instituciones del ámbito de aplicación, sobre los manuales elaborados y las NICSP.</t>
  </si>
  <si>
    <t>Informe de desarrollo de la consultoría</t>
  </si>
  <si>
    <t>Requisición enviada</t>
  </si>
  <si>
    <t>Correos compartido</t>
  </si>
  <si>
    <t>. Minutas de reuniones
. Diagrama de funcionamiento</t>
  </si>
  <si>
    <t>Convocatoria y correos compartidos</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</si>
  <si>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</si>
  <si>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</si>
  <si>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 xml:space="preserve">Elaborar TDRs para contratar a consultores con vasta experiencia en las Normas Internacionales del Sector Público (NICSP), y que estos a su vez Especialicen al personal seleccionado que serían técnicos de la Dirección de Normas y Procedimientos, para el buen resultado en las distintas áreas. </t>
  </si>
  <si>
    <t>Desarrollo de la consultoría</t>
  </si>
  <si>
    <t>Validación y  análisis de las informaciones recibidas</t>
  </si>
  <si>
    <t>2do. Trimestre Año 2022</t>
  </si>
  <si>
    <t xml:space="preserve">*Matriz de Indicadores ajustada y aprobada por las tres áreas sustantivas. 
*Lista de asistencias a reuniones.
* Convocatorias a entrenamiento en la nueva matriz a los técnicos de la DIGECOG. 
*Cronograma de capacitación a los técnicos de las Instituciones. 
*Informe de Resultados del Monitoreo del SISACNOC
*Reportes SISACNOC.  
</t>
  </si>
  <si>
    <t xml:space="preserve">
0%</t>
  </si>
  <si>
    <t xml:space="preserve">Depuración de los saldos acumulados en las cuentas contables de Construcciones en Proceso de la meta establecida para el 2022
</t>
  </si>
  <si>
    <t xml:space="preserve">
Realizar el informe de evaluación del Plan Estratégico Institucional (PEI), correspondiente al término completo 2022</t>
  </si>
  <si>
    <t xml:space="preserve">
Sistema de certificación diseñado para asegurar el cumplimiento de las normativas contables.</t>
  </si>
  <si>
    <t xml:space="preserve">
•  Informes de Logros mensuales.
• Matriz de seguimientos avances Construcciones en Proceso.
• Relación de Visitas</t>
  </si>
  <si>
    <t xml:space="preserve">
Registro de Bienes muebles e intangibles identificados por Bienes Nacionales.</t>
  </si>
  <si>
    <t xml:space="preserve">
Registro de muebles e intangibles identificados en el proceso de saneamiento contable. </t>
  </si>
  <si>
    <t>. Matriz de seguimiento</t>
  </si>
  <si>
    <t>Fue elaborado  presentado el informe de evaluacion del primer semestre 2022 del Plan Estrategico Institucional (PEI) 2021-2022</t>
  </si>
  <si>
    <t xml:space="preserve">. Listado de participantes
. Presentacion elaborada. </t>
  </si>
  <si>
    <t xml:space="preserve">
Realizar proceso de contratación de un experto en tecnología de la información para la preparación del prototipo y definición de término de referencia . </t>
  </si>
  <si>
    <t>Durante el período abril-junio se recibió la carta de No objeción a los TDR, de parte del Ministerio de Hacienda y se realizaron las gestiones pertinentes para conseguir una mayor disponibilidad de recursos para la licitación de la consultoría, estamos a la espera de disponer de los recursos que permitan asegurar que se conseguirán los oferentes requeridos y el proceso pueda ser licitado.</t>
  </si>
  <si>
    <t>El proceso de compras fue pasado a responsabilidad del Departamento Administrativo y fueron comprados algunos equipos, de los cuales algunos son usados por los analistas que implementan las normativas contables y otros están bajo custodio del Departamento de Tecnología, quienes lo prestan cada vez que un facilitar va a dar un entrenamiento.</t>
  </si>
  <si>
    <t xml:space="preserve">
En el segundo trimestre del 2022, la Dirección de Análisis de la Información Financiera convocó varios encuentros con el consultor y representantes de las tres áreas sustantivas, a fin de validar en conjunto los productos recibido de la consultoría de la empresa CF &amp; Asociados Business Advisory Services, SRL. Se ha identificaron mejoras en la matriz de indicadores SISACNOC, y se trabajó en la reformulación de la misma, incorporando nuevos indicadores, la cual será socializada con el consultor. En la actualidad, nos encontramos en el proceso de capacitación de esta matriz actualizada tanto a los técnicos internos como de las instituciones del Gobierno Central y resto, con miras a su implementación en el corte enero - junio 2022.                                                                                                                                                                  
La DIGECOG, continua con la implementación del Sistema de del Cumplimiento de Normativas Contables (SISACNOC), en las instituciones del sector público no financiero, obteniendo resultados a través del monitoreo y análisis sobre el cumplimiento de las normativas.
</t>
  </si>
  <si>
    <t xml:space="preserve">
En el período abril-junio se realizaron las gestiones siguientes:     
a) Se logró formular y registrar en el Sistema de Información de la Gestión Financiera (Sigef) cuarenta y cuatro (44) asientos manuales por un monto de RD$4,252,672,583.31, los cuales impactaron las diferentes cuentas de Construcciones y Mejoras en Proceso de cuatro (4) Unidades Ejecutora del Gobierno Central.                                                                                                                    b) Se registró en el Sistema de Administración de Bienes (SIAB) una (1) Inversión en remodelación de infraestructura por un monto de RD$ 57,400,049.67, correspondiente a la Cámara de Diputados.                                                                                                                                                                                                                                       c) Se formularon y tramitaron, para fines de aprobación, propuestas de asientos manuales por un monto de RD$7,154,419,843.88, de las cuales se autorizaron un total de RD$6,056,594,137.91.                                                                                                                                                                                             d) Se realizó levantamiento de información en las Unidades Ejecutoras: Desarrollo Territorial y de Comunidades (URBE), Fomento y Producción Cunaría y Comité Ejecutor de Infraestructura en Zonas Turísticas (CEIZTUR), identificándose un monto de RD$3,376,112,713.87, esto se encuentra en proceso de elaboración de propuestas de asientos, en coordinación con los contadores de las instituciones.
</t>
  </si>
  <si>
    <t xml:space="preserve">Durante el período abril-junio se recibieron en formato físico un total de 134 tasaciones de inmuebles, remitidas por la Dirección General del Catastro Nacional, cuyos documentos legales se refieren a certificaciones de la Jurisdicción Inmobiliaria y no a títulos de propiedad a nombre del Estado dominicano.
De las tasaciones recibidas, cuarenta y cuatro (44) pertenecen al Ministerio de Educación, dieciséis (16) al Ministerio de Interior y Policía y siete (7) al Ministerio de Salud Pública; las cuales suman un monto total de RD$1,284,984,782.46 en terrenos y RD$5,777,170,077.1 en edificios.  Este monto excluye dos expedientes de los cuales no se recibió los avalúos (uno de Salud Pública y uno de Interior y Policía).
Se ha obtenido informaciones digitales a través de la API de 3,065 inmuebles levantados de los diferentes Ministerios pilotos, que, de conformidad con los avalúos, los valores en terrenos ascienden a RD$12,228,062,021.00 y en edificaciones a RD$36,520,515,418.33, ambos valuados a valor de mercado.
Se realizó análisis de las informaciones y su vinculación con la API, la cual se encuentra en proceso de automatización.
</t>
  </si>
  <si>
    <t xml:space="preserve">
Se continúa trabajando los aspectos finales, junto al Departamento de Tecnología de la Información y Comunicación de esta Digecog, en el desarrollo de la migración de las informaciones desde la API al SIAB de forma automática, definiendo los roles de cada parte involucrada en el registro.</t>
  </si>
  <si>
    <t xml:space="preserve">
Para el avance en el cumplimiento de esta tarea quedan pendiente definir los puntos siguientes:
1. Consensuar las diferencias entre los técnicos del Catastro Nacional y los del Ministerio de Educación, en relación con las mediciones de los predios y equipos utilizados, para su posterior titulación.
2. Decidir sobre el registro de bienes que no cuentan con documentos legales que demuestren la propiedad, ya que de conformidad con las NICSP su condición legal no impide su registro, siempre y cuando se tenga control sobre ellos y sea responsable de su mantenimiento quien los custodie y administre. 
3. Establecer con los demás involucrados en el proyecto su compromiso con el registro oportuno de los bienes levantados durante este año 2022.
</t>
  </si>
  <si>
    <t>Actualmente estamos avanzando en el análisis de las tasaciones recibidas, validando si estos inmuebles se encuentran o no previamente registrados en el SIGEF y SIAB, a los fines de evitar duplicidad con un nuevo registro. Por el momento, no se han realizados altas de bienes inmuebles en las Instituciones seleccionadas para el proyecto.</t>
  </si>
  <si>
    <t>Realizar el informe de evaluación del Plan Estratégico Institucional (PEI), correspondiente al medio término (Junio 2022).</t>
  </si>
  <si>
    <t xml:space="preserve">
Elaborar e implementar la Normativa contable alineada a las NICSP (2021)</t>
  </si>
  <si>
    <t xml:space="preserve">
Seguimiento y Evaluación del Plan Estratégico Institucional (PEI)  término medio y final, correspondiente al año 2022</t>
  </si>
  <si>
    <t>Investigación de la Contabilidad Pública alineada a las NICSP y a la mejora continua del Sistema de Contabilidad</t>
  </si>
  <si>
    <t xml:space="preserve">
Presentación informe final de la consultoría</t>
  </si>
  <si>
    <t xml:space="preserve">A4 - P75. Registro de Bienes inmuebles identificados y valorados
</t>
  </si>
  <si>
    <t>A4 - P74. Saneamiento de la Cuenta de Construcciones y Mejoras en Proceso. (Monto RD$ 792,402,587,424 al 30 de septiembre 2019).</t>
  </si>
  <si>
    <r>
      <t xml:space="preserve">
</t>
    </r>
    <r>
      <rPr>
        <b/>
        <sz val="11"/>
        <rFont val="Calibri"/>
        <family val="2"/>
        <scheme val="minor"/>
      </rPr>
      <t>A2 - P30. Normativa contable alineada a las NICSP elaborada e implementada</t>
    </r>
  </si>
  <si>
    <r>
      <rPr>
        <b/>
        <sz val="11"/>
        <rFont val="Calibri"/>
        <family val="2"/>
        <scheme val="minor"/>
      </rPr>
      <t>A2 - P29. Sistema automatizado para la consolidación, probado e implementado</t>
    </r>
    <r>
      <rPr>
        <sz val="11"/>
        <rFont val="Calibri"/>
        <family val="2"/>
        <scheme val="minor"/>
      </rPr>
      <t>.</t>
    </r>
  </si>
  <si>
    <t xml:space="preserve">
A6-P86. Plan Estratégico institucional 2021-2024 (PEI), formulado y aprobado.</t>
  </si>
  <si>
    <t xml:space="preserve">
TDRs elaborados y no objeción  por parte del Viceministro del Tesoro</t>
  </si>
  <si>
    <t>Ya fue concluido el proceso de compras, con la adjundicación y selección de una empresa Consultora para dicha consultoría. Se está en la etapa de la elaboración del Contrato para fines de dar inicio a los trabajo de la misma.</t>
  </si>
  <si>
    <t>Evidencias del proceso de compras completado. Comunicación de Adjundicacion.
.</t>
  </si>
  <si>
    <r>
      <t xml:space="preserve">
</t>
    </r>
    <r>
      <rPr>
        <sz val="11"/>
        <rFont val="Calibri"/>
        <family val="2"/>
        <scheme val="minor"/>
      </rPr>
      <t>Printer de pantallas de la página web del SINOC
Lista de participantes del 1er módulo de la nueva curricula formativa.</t>
    </r>
  </si>
  <si>
    <t>Fue realizada la capacitación del 1er módulo de la curricula formativa del SINOC, en la que participaron los colaboradores internos de las diferentes áreas sustantivas de la Digecog. Se tiene previsto otras capacitaciones que serán realizadas por el consultor una vez elaborados los compendios.</t>
  </si>
  <si>
    <t>Se realizó el lanzamiento del Sistema de Implementación de Normativas Contables (SINOC), para trabajar en el Programa de Implementación en Normativas, basada en la currícula formativa con NICSP. Ya se ha impartido un módulo.</t>
  </si>
  <si>
    <t xml:space="preserve">
 Lanzamiento de promoción investigación contabilidad pública alineada a las NICSP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</si>
</sst>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quot;#,##0.0"/>
  </numFmts>
  <fonts count="39"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164"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295">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164" fontId="13" fillId="0" borderId="5" xfId="1" applyFont="1" applyBorder="1"/>
    <xf numFmtId="0" fontId="14" fillId="0" borderId="4" xfId="0" applyFont="1" applyBorder="1"/>
    <xf numFmtId="43" fontId="14" fillId="0" borderId="5" xfId="0" applyNumberFormat="1" applyFont="1" applyBorder="1"/>
    <xf numFmtId="0" fontId="14" fillId="0" borderId="6" xfId="0" applyFont="1" applyBorder="1"/>
    <xf numFmtId="0" fontId="14" fillId="0" borderId="7" xfId="0" applyFont="1" applyBorder="1"/>
    <xf numFmtId="43"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164" fontId="13" fillId="0" borderId="0" xfId="1" applyFont="1"/>
    <xf numFmtId="164"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0" fontId="18" fillId="0" borderId="0" xfId="0" applyFont="1" applyAlignment="1">
      <alignment horizontal="left"/>
    </xf>
    <xf numFmtId="0" fontId="15" fillId="13" borderId="1" xfId="0" applyFont="1" applyFill="1" applyBorder="1" applyAlignment="1">
      <alignment horizontal="left" vertical="center" wrapText="1"/>
    </xf>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0" borderId="1" xfId="0" applyFont="1" applyBorder="1"/>
    <xf numFmtId="0" fontId="18" fillId="2" borderId="1" xfId="0" applyFont="1" applyFill="1" applyBorder="1" applyAlignment="1">
      <alignment vertical="center" wrapText="1"/>
    </xf>
    <xf numFmtId="9" fontId="38" fillId="2" borderId="1" xfId="1" applyNumberFormat="1" applyFont="1" applyFill="1" applyBorder="1" applyAlignment="1">
      <alignment horizontal="center" vertical="center" wrapText="1"/>
    </xf>
    <xf numFmtId="0" fontId="18" fillId="0" borderId="2" xfId="0" applyFont="1" applyBorder="1"/>
    <xf numFmtId="0" fontId="18" fillId="0" borderId="30"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31" xfId="0" applyNumberFormat="1" applyFont="1" applyBorder="1"/>
    <xf numFmtId="0" fontId="18" fillId="0" borderId="32" xfId="0" applyFont="1" applyBorder="1"/>
    <xf numFmtId="9" fontId="18" fillId="0" borderId="33" xfId="0" applyNumberFormat="1" applyFont="1" applyBorder="1"/>
    <xf numFmtId="0" fontId="36" fillId="0" borderId="4" xfId="0" applyFont="1" applyFill="1" applyBorder="1" applyAlignment="1">
      <alignment horizontal="left" vertical="center"/>
    </xf>
    <xf numFmtId="0" fontId="34" fillId="0" borderId="33" xfId="0" applyFont="1" applyFill="1" applyBorder="1" applyAlignment="1">
      <alignment vertical="center"/>
    </xf>
    <xf numFmtId="0" fontId="34" fillId="0" borderId="33" xfId="0" applyFont="1" applyFill="1" applyBorder="1" applyAlignment="1"/>
    <xf numFmtId="0" fontId="36" fillId="0" borderId="34" xfId="0" applyFont="1" applyFill="1" applyBorder="1" applyAlignment="1">
      <alignment horizontal="left" vertical="center"/>
    </xf>
    <xf numFmtId="0" fontId="15" fillId="13" borderId="4" xfId="0" applyFont="1" applyFill="1" applyBorder="1" applyAlignment="1">
      <alignment horizontal="center" vertical="center" wrapText="1"/>
    </xf>
    <xf numFmtId="9" fontId="15" fillId="13" borderId="5" xfId="0" applyNumberFormat="1" applyFont="1" applyFill="1" applyBorder="1" applyAlignment="1">
      <alignment horizontal="center" vertical="center" wrapText="1"/>
    </xf>
    <xf numFmtId="0" fontId="18" fillId="0" borderId="2" xfId="0" applyFont="1" applyBorder="1" applyAlignment="1">
      <alignment wrapText="1"/>
    </xf>
    <xf numFmtId="0" fontId="18" fillId="0" borderId="1" xfId="0" applyFont="1" applyBorder="1" applyAlignment="1">
      <alignment wrapText="1"/>
    </xf>
    <xf numFmtId="0" fontId="18" fillId="2" borderId="1" xfId="0" applyFont="1" applyFill="1" applyBorder="1" applyAlignment="1">
      <alignment vertical="top" wrapText="1"/>
    </xf>
    <xf numFmtId="9" fontId="18" fillId="2" borderId="1" xfId="1" applyNumberFormat="1" applyFont="1" applyFill="1" applyBorder="1" applyAlignment="1">
      <alignment vertical="center" wrapText="1"/>
    </xf>
    <xf numFmtId="9" fontId="18" fillId="2" borderId="1" xfId="1" applyNumberFormat="1" applyFont="1" applyFill="1" applyBorder="1" applyAlignment="1">
      <alignment vertical="top" wrapText="1"/>
    </xf>
    <xf numFmtId="0" fontId="18" fillId="2" borderId="1" xfId="0" applyFont="1" applyFill="1" applyBorder="1" applyAlignment="1">
      <alignment horizontal="justify" vertical="center"/>
    </xf>
    <xf numFmtId="165" fontId="38" fillId="2" borderId="1" xfId="1" applyNumberFormat="1" applyFont="1" applyFill="1" applyBorder="1" applyAlignment="1">
      <alignment vertical="center" wrapText="1"/>
    </xf>
    <xf numFmtId="9" fontId="18" fillId="2" borderId="1" xfId="1" applyNumberFormat="1" applyFont="1" applyFill="1" applyBorder="1" applyAlignment="1">
      <alignment horizontal="center" vertical="center" wrapText="1"/>
    </xf>
    <xf numFmtId="9" fontId="37" fillId="0" borderId="1" xfId="0" applyNumberFormat="1" applyFont="1" applyBorder="1" applyAlignment="1">
      <alignment horizontal="center" vertical="center"/>
    </xf>
    <xf numFmtId="9" fontId="18" fillId="2" borderId="1" xfId="1" applyNumberFormat="1" applyFont="1" applyFill="1" applyBorder="1" applyAlignment="1">
      <alignment horizontal="left" vertical="center" wrapText="1"/>
    </xf>
    <xf numFmtId="9" fontId="13" fillId="2" borderId="1" xfId="1" applyNumberFormat="1" applyFont="1" applyFill="1" applyBorder="1" applyAlignment="1">
      <alignment horizontal="center" vertical="center"/>
    </xf>
    <xf numFmtId="9" fontId="18" fillId="2" borderId="1" xfId="1" applyNumberFormat="1" applyFont="1" applyFill="1" applyBorder="1" applyAlignment="1">
      <alignment horizontal="center" vertical="center"/>
    </xf>
    <xf numFmtId="165" fontId="18" fillId="2" borderId="1" xfId="1"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left" vertical="top" wrapText="1"/>
    </xf>
    <xf numFmtId="9" fontId="37" fillId="0" borderId="1" xfId="0" applyNumberFormat="1" applyFont="1" applyBorder="1" applyAlignment="1">
      <alignment vertical="center"/>
    </xf>
    <xf numFmtId="165" fontId="18" fillId="2" borderId="35" xfId="1" applyNumberFormat="1" applyFont="1" applyFill="1" applyBorder="1" applyAlignment="1">
      <alignment horizontal="left" vertical="top" wrapText="1"/>
    </xf>
    <xf numFmtId="165" fontId="18" fillId="2" borderId="36" xfId="1" applyNumberFormat="1" applyFont="1" applyFill="1" applyBorder="1" applyAlignment="1">
      <alignment horizontal="left" vertical="top" wrapText="1"/>
    </xf>
    <xf numFmtId="9" fontId="18" fillId="2" borderId="35" xfId="1" applyNumberFormat="1" applyFont="1" applyFill="1" applyBorder="1" applyAlignment="1">
      <alignment horizontal="center" vertical="center"/>
    </xf>
    <xf numFmtId="9" fontId="18" fillId="2" borderId="37" xfId="1" applyNumberFormat="1" applyFont="1" applyFill="1" applyBorder="1" applyAlignment="1">
      <alignment horizontal="center" vertical="center"/>
    </xf>
    <xf numFmtId="9" fontId="18" fillId="2" borderId="36" xfId="1" applyNumberFormat="1" applyFont="1" applyFill="1" applyBorder="1" applyAlignment="1">
      <alignment horizontal="center" vertical="center"/>
    </xf>
    <xf numFmtId="9" fontId="18" fillId="2" borderId="1" xfId="1" applyNumberFormat="1" applyFont="1" applyFill="1" applyBorder="1" applyAlignment="1">
      <alignment horizontal="left" vertical="center" wrapText="1"/>
    </xf>
    <xf numFmtId="165" fontId="18" fillId="2" borderId="1" xfId="1" applyNumberFormat="1" applyFont="1" applyFill="1" applyBorder="1" applyAlignment="1">
      <alignment horizontal="center" vertical="center" wrapText="1"/>
    </xf>
    <xf numFmtId="165" fontId="18" fillId="2" borderId="1" xfId="1" applyNumberFormat="1" applyFont="1" applyFill="1" applyBorder="1" applyAlignment="1">
      <alignment horizontal="left" vertical="center" wrapText="1"/>
    </xf>
    <xf numFmtId="9" fontId="18" fillId="2" borderId="1" xfId="1" applyNumberFormat="1" applyFont="1" applyFill="1" applyBorder="1" applyAlignment="1">
      <alignment horizontal="center" vertical="center"/>
    </xf>
    <xf numFmtId="9" fontId="18" fillId="2" borderId="1" xfId="1" applyNumberFormat="1" applyFont="1" applyFill="1" applyBorder="1" applyAlignment="1">
      <alignment horizontal="left" vertical="top" wrapText="1"/>
    </xf>
    <xf numFmtId="0" fontId="37" fillId="0" borderId="1" xfId="0" applyFont="1" applyBorder="1" applyAlignment="1">
      <alignment horizontal="right" vertical="center"/>
    </xf>
    <xf numFmtId="0" fontId="18" fillId="2" borderId="1" xfId="0"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2" borderId="35" xfId="0" applyFont="1" applyFill="1" applyBorder="1" applyAlignment="1">
      <alignment horizontal="left" vertical="top" wrapText="1"/>
    </xf>
    <xf numFmtId="0" fontId="18" fillId="2" borderId="36" xfId="0" applyFont="1" applyFill="1" applyBorder="1" applyAlignment="1">
      <alignment horizontal="left" vertical="top" wrapText="1"/>
    </xf>
    <xf numFmtId="165" fontId="18" fillId="2" borderId="35" xfId="1" applyNumberFormat="1" applyFont="1" applyFill="1" applyBorder="1" applyAlignment="1">
      <alignment horizontal="center" vertical="top" wrapText="1"/>
    </xf>
    <xf numFmtId="165" fontId="18" fillId="2" borderId="37" xfId="1" applyNumberFormat="1" applyFont="1" applyFill="1" applyBorder="1" applyAlignment="1">
      <alignment horizontal="center" vertical="top" wrapText="1"/>
    </xf>
    <xf numFmtId="165" fontId="18" fillId="2" borderId="36" xfId="1" applyNumberFormat="1" applyFont="1" applyFill="1" applyBorder="1" applyAlignment="1">
      <alignment horizontal="center" vertical="top" wrapText="1"/>
    </xf>
    <xf numFmtId="0" fontId="35" fillId="0" borderId="3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29" xfId="0" applyFont="1" applyFill="1" applyBorder="1" applyAlignment="1">
      <alignment horizontal="left"/>
    </xf>
    <xf numFmtId="0" fontId="34" fillId="0" borderId="2" xfId="0" applyFont="1" applyFill="1" applyBorder="1" applyAlignment="1">
      <alignment horizontal="left"/>
    </xf>
    <xf numFmtId="0" fontId="34" fillId="0" borderId="3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2" xfId="0" applyFont="1" applyFill="1" applyBorder="1" applyAlignment="1">
      <alignment horizontal="center"/>
    </xf>
    <xf numFmtId="0" fontId="36" fillId="0" borderId="0" xfId="0" applyFont="1" applyFill="1" applyBorder="1" applyAlignment="1">
      <alignment horizontal="center"/>
    </xf>
    <xf numFmtId="0" fontId="36" fillId="0" borderId="33" xfId="0" applyFont="1" applyFill="1" applyBorder="1" applyAlignment="1">
      <alignment horizontal="center"/>
    </xf>
    <xf numFmtId="9" fontId="13" fillId="2" borderId="1" xfId="1" applyNumberFormat="1" applyFont="1" applyFill="1" applyBorder="1" applyAlignment="1">
      <alignment horizontal="center" vertical="center"/>
    </xf>
    <xf numFmtId="9" fontId="18" fillId="2" borderId="35" xfId="1" applyNumberFormat="1" applyFont="1" applyFill="1" applyBorder="1" applyAlignment="1">
      <alignment horizontal="center" vertical="center" wrapText="1"/>
    </xf>
    <xf numFmtId="9" fontId="18" fillId="2" borderId="37" xfId="1" applyNumberFormat="1" applyFont="1" applyFill="1" applyBorder="1" applyAlignment="1">
      <alignment horizontal="center" vertical="center" wrapText="1"/>
    </xf>
    <xf numFmtId="9" fontId="18" fillId="2" borderId="36" xfId="1"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2" borderId="17" xfId="0" applyFont="1" applyFill="1" applyBorder="1" applyAlignment="1">
      <alignment horizontal="justify"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xf numFmtId="9" fontId="18" fillId="2" borderId="1" xfId="1"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37" fillId="0" borderId="0" xfId="0" applyFont="1" applyBorder="1" applyAlignment="1">
      <alignment horizontal="center"/>
    </xf>
    <xf numFmtId="0" fontId="18" fillId="0" borderId="0" xfId="0" applyFont="1" applyBorder="1" applyAlignment="1">
      <alignment horizontal="center"/>
    </xf>
    <xf numFmtId="0" fontId="18" fillId="0" borderId="11" xfId="0" applyFont="1" applyBorder="1" applyAlignment="1">
      <alignment horizontal="left"/>
    </xf>
    <xf numFmtId="0" fontId="18" fillId="0" borderId="11" xfId="0" applyFont="1" applyBorder="1"/>
    <xf numFmtId="165" fontId="18" fillId="2" borderId="4" xfId="1" applyNumberFormat="1" applyFont="1" applyFill="1" applyBorder="1" applyAlignment="1">
      <alignment horizontal="left" vertical="center" wrapText="1"/>
    </xf>
    <xf numFmtId="9" fontId="18" fillId="0" borderId="5" xfId="0" applyNumberFormat="1" applyFont="1" applyBorder="1" applyAlignment="1">
      <alignment horizontal="left" vertical="top" wrapText="1"/>
    </xf>
    <xf numFmtId="9" fontId="38" fillId="0" borderId="5" xfId="0" applyNumberFormat="1" applyFont="1" applyBorder="1" applyAlignment="1">
      <alignment horizontal="center" vertical="center" wrapText="1"/>
    </xf>
    <xf numFmtId="165" fontId="18" fillId="2" borderId="34" xfId="1" applyNumberFormat="1" applyFont="1" applyFill="1" applyBorder="1" applyAlignment="1">
      <alignment horizontal="center" vertical="center" wrapText="1"/>
    </xf>
    <xf numFmtId="9" fontId="18" fillId="0" borderId="5" xfId="0" applyNumberFormat="1" applyFont="1" applyBorder="1" applyAlignment="1">
      <alignment horizontal="center" vertical="center" wrapText="1"/>
    </xf>
    <xf numFmtId="165" fontId="18" fillId="2" borderId="38" xfId="1" applyNumberFormat="1" applyFont="1" applyFill="1" applyBorder="1" applyAlignment="1">
      <alignment horizontal="center" vertical="center" wrapText="1"/>
    </xf>
    <xf numFmtId="9" fontId="38" fillId="0" borderId="5" xfId="0" applyNumberFormat="1" applyFont="1" applyBorder="1" applyAlignment="1">
      <alignment horizontal="center" vertical="center" wrapText="1"/>
    </xf>
    <xf numFmtId="9" fontId="38" fillId="0" borderId="5" xfId="0" applyNumberFormat="1" applyFont="1" applyBorder="1" applyAlignment="1">
      <alignment horizontal="center" vertical="top" wrapText="1"/>
    </xf>
    <xf numFmtId="9" fontId="18" fillId="0" borderId="5" xfId="0" applyNumberFormat="1" applyFont="1" applyBorder="1" applyAlignment="1">
      <alignment horizontal="left" vertical="center" wrapText="1"/>
    </xf>
    <xf numFmtId="165" fontId="18" fillId="2" borderId="39" xfId="1" applyNumberFormat="1" applyFont="1" applyFill="1" applyBorder="1" applyAlignment="1">
      <alignment horizontal="center" vertical="center" wrapText="1"/>
    </xf>
    <xf numFmtId="165" fontId="37" fillId="2" borderId="4" xfId="1" applyNumberFormat="1" applyFont="1" applyFill="1" applyBorder="1" applyAlignment="1">
      <alignment horizontal="left" vertical="center" wrapText="1"/>
    </xf>
    <xf numFmtId="9" fontId="18" fillId="2" borderId="5" xfId="1" applyNumberFormat="1" applyFont="1" applyFill="1" applyBorder="1" applyAlignment="1">
      <alignment horizontal="left" vertical="center" wrapText="1"/>
    </xf>
    <xf numFmtId="9" fontId="38" fillId="2" borderId="5" xfId="1" applyNumberFormat="1" applyFont="1" applyFill="1" applyBorder="1" applyAlignment="1">
      <alignment horizontal="left" vertical="center" wrapText="1"/>
    </xf>
    <xf numFmtId="165" fontId="37" fillId="2" borderId="34" xfId="1" applyNumberFormat="1" applyFont="1" applyFill="1" applyBorder="1" applyAlignment="1">
      <alignment horizontal="left" vertical="center" wrapText="1"/>
    </xf>
    <xf numFmtId="9" fontId="18" fillId="2" borderId="5" xfId="1" applyNumberFormat="1" applyFont="1" applyFill="1" applyBorder="1" applyAlignment="1">
      <alignment horizontal="left" vertical="center" wrapText="1"/>
    </xf>
    <xf numFmtId="165" fontId="18" fillId="2" borderId="38" xfId="1" applyNumberFormat="1" applyFont="1" applyFill="1" applyBorder="1" applyAlignment="1">
      <alignment horizontal="left" vertical="center" wrapText="1"/>
    </xf>
    <xf numFmtId="9" fontId="18" fillId="2" borderId="5" xfId="1" applyNumberFormat="1" applyFont="1" applyFill="1" applyBorder="1" applyAlignment="1">
      <alignment horizontal="center" vertical="center" wrapText="1"/>
    </xf>
    <xf numFmtId="165" fontId="18" fillId="2" borderId="39" xfId="1" applyNumberFormat="1" applyFont="1" applyFill="1" applyBorder="1" applyAlignment="1">
      <alignment horizontal="left" vertical="center" wrapText="1"/>
    </xf>
    <xf numFmtId="165" fontId="18" fillId="2" borderId="4" xfId="1" applyNumberFormat="1" applyFont="1" applyFill="1" applyBorder="1" applyAlignment="1">
      <alignment vertical="center" wrapText="1"/>
    </xf>
    <xf numFmtId="9" fontId="18" fillId="0" borderId="5" xfId="0" applyNumberFormat="1" applyFont="1" applyBorder="1" applyAlignment="1">
      <alignment horizontal="left" vertical="center" wrapText="1"/>
    </xf>
    <xf numFmtId="0" fontId="18" fillId="0" borderId="40" xfId="0" applyFont="1" applyBorder="1"/>
    <xf numFmtId="0" fontId="18" fillId="0" borderId="41" xfId="0" applyFont="1" applyBorder="1" applyAlignment="1">
      <alignment horizontal="left"/>
    </xf>
    <xf numFmtId="0" fontId="18" fillId="0" borderId="41" xfId="0" applyFont="1" applyBorder="1"/>
    <xf numFmtId="9" fontId="18" fillId="0" borderId="41" xfId="0" applyNumberFormat="1" applyFont="1" applyBorder="1"/>
    <xf numFmtId="9" fontId="18" fillId="0" borderId="42" xfId="0" applyNumberFormat="1" applyFont="1" applyBorder="1"/>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7</xdr:col>
      <xdr:colOff>3384187</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175014</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I58"/>
  <sheetViews>
    <sheetView showGridLines="0" tabSelected="1" view="pageBreakPreview" topLeftCell="A48" zoomScale="70" zoomScaleNormal="70" zoomScaleSheetLayoutView="70" zoomScalePageLayoutView="79" workbookViewId="0">
      <selection activeCell="C50" sqref="C50"/>
    </sheetView>
  </sheetViews>
  <sheetFormatPr baseColWidth="10" defaultColWidth="10.85546875" defaultRowHeight="15" x14ac:dyDescent="0.25"/>
  <cols>
    <col min="1" max="1" width="44.85546875" style="123" customWidth="1"/>
    <col min="2" max="2" width="37" style="129" customWidth="1"/>
    <col min="3" max="3" width="50.28515625" style="123" customWidth="1"/>
    <col min="4" max="4" width="21.140625" style="124" customWidth="1"/>
    <col min="5" max="6" width="26.85546875" style="123" customWidth="1"/>
    <col min="7" max="7" width="54.28515625" style="123" customWidth="1"/>
    <col min="8" max="8" width="52" style="124" customWidth="1"/>
    <col min="9" max="16384" width="10.85546875" style="123"/>
  </cols>
  <sheetData>
    <row r="1" spans="1:9" x14ac:dyDescent="0.25">
      <c r="A1" s="141"/>
      <c r="B1" s="142"/>
      <c r="C1" s="143"/>
      <c r="D1" s="144"/>
      <c r="E1" s="143"/>
      <c r="F1" s="143"/>
      <c r="G1" s="143"/>
      <c r="H1" s="145"/>
    </row>
    <row r="2" spans="1:9" x14ac:dyDescent="0.25">
      <c r="A2" s="146"/>
      <c r="B2" s="131"/>
      <c r="C2" s="132"/>
      <c r="D2" s="133"/>
      <c r="E2" s="132"/>
      <c r="F2" s="132"/>
      <c r="G2" s="132"/>
      <c r="H2" s="147"/>
    </row>
    <row r="3" spans="1:9" ht="48.75" customHeight="1" x14ac:dyDescent="0.25">
      <c r="A3" s="146"/>
      <c r="B3" s="131"/>
      <c r="C3" s="132"/>
      <c r="D3" s="133"/>
      <c r="E3" s="132"/>
      <c r="F3" s="132"/>
      <c r="G3" s="132"/>
      <c r="H3" s="147"/>
    </row>
    <row r="4" spans="1:9" s="125" customFormat="1" ht="28.5" x14ac:dyDescent="0.25">
      <c r="A4" s="188" t="s">
        <v>174</v>
      </c>
      <c r="B4" s="189"/>
      <c r="C4" s="189"/>
      <c r="D4" s="189"/>
      <c r="E4" s="189"/>
      <c r="F4" s="189"/>
      <c r="G4" s="189"/>
      <c r="H4" s="190"/>
    </row>
    <row r="5" spans="1:9" s="125" customFormat="1" ht="23.25" x14ac:dyDescent="0.25">
      <c r="A5" s="198" t="s">
        <v>173</v>
      </c>
      <c r="B5" s="199"/>
      <c r="C5" s="199"/>
      <c r="D5" s="199"/>
      <c r="E5" s="199"/>
      <c r="F5" s="199"/>
      <c r="G5" s="199"/>
      <c r="H5" s="200"/>
    </row>
    <row r="6" spans="1:9" s="125" customFormat="1" ht="23.25" x14ac:dyDescent="0.25">
      <c r="A6" s="191" t="s">
        <v>185</v>
      </c>
      <c r="B6" s="192"/>
      <c r="C6" s="192"/>
      <c r="D6" s="192"/>
      <c r="E6" s="192"/>
      <c r="F6" s="192"/>
      <c r="G6" s="192"/>
      <c r="H6" s="193"/>
    </row>
    <row r="7" spans="1:9" s="126" customFormat="1" ht="26.25" customHeight="1" x14ac:dyDescent="0.35">
      <c r="A7" s="201" t="s">
        <v>215</v>
      </c>
      <c r="B7" s="202"/>
      <c r="C7" s="202"/>
      <c r="D7" s="202"/>
      <c r="E7" s="202"/>
      <c r="F7" s="202"/>
      <c r="G7" s="202"/>
      <c r="H7" s="203"/>
    </row>
    <row r="8" spans="1:9" s="125" customFormat="1" ht="24.75" customHeight="1" x14ac:dyDescent="0.25">
      <c r="A8" s="148" t="s">
        <v>175</v>
      </c>
      <c r="B8" s="194" t="s">
        <v>166</v>
      </c>
      <c r="C8" s="195"/>
      <c r="D8" s="135"/>
      <c r="E8" s="135"/>
      <c r="F8" s="135"/>
      <c r="G8" s="135"/>
      <c r="H8" s="149"/>
    </row>
    <row r="9" spans="1:9" s="125" customFormat="1" ht="24" customHeight="1" x14ac:dyDescent="0.35">
      <c r="A9" s="148" t="s">
        <v>176</v>
      </c>
      <c r="B9" s="134" t="s">
        <v>186</v>
      </c>
      <c r="C9" s="134"/>
      <c r="D9" s="136"/>
      <c r="E9" s="136"/>
      <c r="F9" s="136"/>
      <c r="G9" s="136"/>
      <c r="H9" s="150"/>
    </row>
    <row r="10" spans="1:9" s="125" customFormat="1" ht="24" customHeight="1" x14ac:dyDescent="0.35">
      <c r="A10" s="151" t="s">
        <v>177</v>
      </c>
      <c r="B10" s="196" t="s">
        <v>197</v>
      </c>
      <c r="C10" s="197"/>
      <c r="D10" s="136"/>
      <c r="E10" s="136"/>
      <c r="F10" s="136"/>
      <c r="G10" s="136"/>
      <c r="H10" s="150"/>
    </row>
    <row r="11" spans="1:9" s="137" customFormat="1" ht="63" customHeight="1" x14ac:dyDescent="0.25">
      <c r="A11" s="152" t="s">
        <v>190</v>
      </c>
      <c r="B11" s="130" t="s">
        <v>178</v>
      </c>
      <c r="C11" s="127" t="s">
        <v>179</v>
      </c>
      <c r="D11" s="128" t="s">
        <v>180</v>
      </c>
      <c r="E11" s="128" t="s">
        <v>181</v>
      </c>
      <c r="F11" s="128" t="s">
        <v>182</v>
      </c>
      <c r="G11" s="127" t="s">
        <v>183</v>
      </c>
      <c r="H11" s="153" t="s">
        <v>184</v>
      </c>
      <c r="I11" s="140"/>
    </row>
    <row r="12" spans="1:9" s="137" customFormat="1" ht="113.45" customHeight="1" x14ac:dyDescent="0.25">
      <c r="A12" s="270" t="s">
        <v>244</v>
      </c>
      <c r="B12" s="176" t="s">
        <v>227</v>
      </c>
      <c r="C12" s="159" t="s">
        <v>211</v>
      </c>
      <c r="D12" s="165">
        <v>1</v>
      </c>
      <c r="E12" s="178">
        <f>AVERAGE(D12:D17)</f>
        <v>0.25</v>
      </c>
      <c r="F12" s="178">
        <f>AVERAGE(E12)</f>
        <v>0.25</v>
      </c>
      <c r="G12" s="175" t="s">
        <v>228</v>
      </c>
      <c r="H12" s="271" t="s">
        <v>246</v>
      </c>
      <c r="I12" s="140"/>
    </row>
    <row r="13" spans="1:9" s="137" customFormat="1" ht="49.5" customHeight="1" x14ac:dyDescent="0.25">
      <c r="A13" s="270"/>
      <c r="B13" s="176"/>
      <c r="C13" s="159" t="s">
        <v>189</v>
      </c>
      <c r="D13" s="165">
        <v>0</v>
      </c>
      <c r="E13" s="178"/>
      <c r="F13" s="178"/>
      <c r="G13" s="175"/>
      <c r="H13" s="271"/>
      <c r="I13" s="140"/>
    </row>
    <row r="14" spans="1:9" s="137" customFormat="1" ht="48" customHeight="1" x14ac:dyDescent="0.25">
      <c r="A14" s="270"/>
      <c r="B14" s="176"/>
      <c r="C14" s="159" t="s">
        <v>192</v>
      </c>
      <c r="D14" s="165">
        <v>0</v>
      </c>
      <c r="E14" s="178"/>
      <c r="F14" s="178"/>
      <c r="G14" s="175"/>
      <c r="H14" s="271"/>
      <c r="I14" s="140"/>
    </row>
    <row r="15" spans="1:9" s="137" customFormat="1" x14ac:dyDescent="0.25">
      <c r="A15" s="270"/>
      <c r="B15" s="176"/>
      <c r="C15" s="181" t="s">
        <v>193</v>
      </c>
      <c r="D15" s="178">
        <v>0</v>
      </c>
      <c r="E15" s="178"/>
      <c r="F15" s="178"/>
      <c r="G15" s="175"/>
      <c r="H15" s="271"/>
      <c r="I15" s="140"/>
    </row>
    <row r="16" spans="1:9" s="137" customFormat="1" ht="30.75" customHeight="1" x14ac:dyDescent="0.25">
      <c r="A16" s="270"/>
      <c r="B16" s="176"/>
      <c r="C16" s="181"/>
      <c r="D16" s="178"/>
      <c r="E16" s="178"/>
      <c r="F16" s="178"/>
      <c r="G16" s="175"/>
      <c r="H16" s="271"/>
      <c r="I16" s="140"/>
    </row>
    <row r="17" spans="1:9" s="137" customFormat="1" ht="15" hidden="1" customHeight="1" x14ac:dyDescent="0.25">
      <c r="A17" s="270"/>
      <c r="B17" s="160"/>
      <c r="C17" s="181"/>
      <c r="D17" s="178"/>
      <c r="E17" s="178"/>
      <c r="F17" s="178"/>
      <c r="G17" s="139"/>
      <c r="H17" s="272"/>
      <c r="I17" s="140"/>
    </row>
    <row r="18" spans="1:9" s="137" customFormat="1" ht="66" customHeight="1" x14ac:dyDescent="0.25">
      <c r="A18" s="273" t="s">
        <v>243</v>
      </c>
      <c r="B18" s="176" t="s">
        <v>237</v>
      </c>
      <c r="C18" s="181" t="s">
        <v>212</v>
      </c>
      <c r="D18" s="178">
        <v>1</v>
      </c>
      <c r="E18" s="178">
        <f>AVERAGE(D18:D22)</f>
        <v>0.75</v>
      </c>
      <c r="F18" s="205">
        <f>AVERAGE(E18)</f>
        <v>0.75</v>
      </c>
      <c r="G18" s="175" t="s">
        <v>247</v>
      </c>
      <c r="H18" s="274" t="s">
        <v>248</v>
      </c>
      <c r="I18" s="140"/>
    </row>
    <row r="19" spans="1:9" s="137" customFormat="1" ht="46.15" customHeight="1" x14ac:dyDescent="0.25">
      <c r="A19" s="275"/>
      <c r="B19" s="176"/>
      <c r="C19" s="181"/>
      <c r="D19" s="178"/>
      <c r="E19" s="178"/>
      <c r="F19" s="206"/>
      <c r="G19" s="175"/>
      <c r="H19" s="276"/>
      <c r="I19" s="140"/>
    </row>
    <row r="20" spans="1:9" s="137" customFormat="1" ht="42.75" customHeight="1" x14ac:dyDescent="0.25">
      <c r="A20" s="275"/>
      <c r="B20" s="176"/>
      <c r="C20" s="167" t="s">
        <v>189</v>
      </c>
      <c r="D20" s="164">
        <v>1</v>
      </c>
      <c r="E20" s="178"/>
      <c r="F20" s="206"/>
      <c r="G20" s="175"/>
      <c r="H20" s="276"/>
      <c r="I20" s="140"/>
    </row>
    <row r="21" spans="1:9" s="137" customFormat="1" ht="48" customHeight="1" x14ac:dyDescent="0.25">
      <c r="A21" s="275"/>
      <c r="B21" s="176"/>
      <c r="C21" s="167" t="s">
        <v>192</v>
      </c>
      <c r="D21" s="164">
        <v>1</v>
      </c>
      <c r="E21" s="178"/>
      <c r="F21" s="206"/>
      <c r="G21" s="175"/>
      <c r="H21" s="276"/>
      <c r="I21" s="140"/>
    </row>
    <row r="22" spans="1:9" s="137" customFormat="1" ht="36" customHeight="1" x14ac:dyDescent="0.25">
      <c r="A22" s="275"/>
      <c r="B22" s="176"/>
      <c r="C22" s="167" t="s">
        <v>193</v>
      </c>
      <c r="D22" s="165">
        <v>0</v>
      </c>
      <c r="E22" s="178"/>
      <c r="F22" s="206"/>
      <c r="G22" s="175"/>
      <c r="H22" s="276"/>
      <c r="I22" s="140"/>
    </row>
    <row r="23" spans="1:9" s="137" customFormat="1" ht="90" x14ac:dyDescent="0.25">
      <c r="A23" s="275"/>
      <c r="B23" s="176" t="s">
        <v>237</v>
      </c>
      <c r="C23" s="156" t="s">
        <v>204</v>
      </c>
      <c r="D23" s="165">
        <v>0.25</v>
      </c>
      <c r="E23" s="178">
        <f>AVERAGE(D23:D30)</f>
        <v>0.5</v>
      </c>
      <c r="F23" s="264">
        <f>AVERAGE(E23)</f>
        <v>0.5</v>
      </c>
      <c r="G23" s="157" t="s">
        <v>250</v>
      </c>
      <c r="H23" s="277" t="s">
        <v>249</v>
      </c>
      <c r="I23" s="140"/>
    </row>
    <row r="24" spans="1:9" s="155" customFormat="1" ht="44.25" customHeight="1" x14ac:dyDescent="0.25">
      <c r="A24" s="275"/>
      <c r="B24" s="176"/>
      <c r="C24" s="182" t="s">
        <v>203</v>
      </c>
      <c r="D24" s="178">
        <v>0.75</v>
      </c>
      <c r="E24" s="178"/>
      <c r="F24" s="264"/>
      <c r="G24" s="175" t="s">
        <v>251</v>
      </c>
      <c r="H24" s="277"/>
      <c r="I24" s="154"/>
    </row>
    <row r="25" spans="1:9" s="137" customFormat="1" x14ac:dyDescent="0.25">
      <c r="A25" s="275"/>
      <c r="B25" s="176"/>
      <c r="C25" s="182"/>
      <c r="D25" s="178"/>
      <c r="E25" s="178"/>
      <c r="F25" s="264"/>
      <c r="G25" s="175"/>
      <c r="H25" s="277"/>
      <c r="I25" s="140"/>
    </row>
    <row r="26" spans="1:9" s="137" customFormat="1" x14ac:dyDescent="0.25">
      <c r="A26" s="275"/>
      <c r="B26" s="176"/>
      <c r="C26" s="182"/>
      <c r="D26" s="178"/>
      <c r="E26" s="178"/>
      <c r="F26" s="264"/>
      <c r="G26" s="175"/>
      <c r="H26" s="277"/>
      <c r="I26" s="140"/>
    </row>
    <row r="27" spans="1:9" s="137" customFormat="1" x14ac:dyDescent="0.25">
      <c r="A27" s="275"/>
      <c r="B27" s="176"/>
      <c r="C27" s="182"/>
      <c r="D27" s="178"/>
      <c r="E27" s="178"/>
      <c r="F27" s="264"/>
      <c r="G27" s="175"/>
      <c r="H27" s="277"/>
      <c r="I27" s="140"/>
    </row>
    <row r="28" spans="1:9" s="137" customFormat="1" x14ac:dyDescent="0.25">
      <c r="A28" s="275"/>
      <c r="B28" s="176"/>
      <c r="C28" s="182"/>
      <c r="D28" s="178"/>
      <c r="E28" s="178"/>
      <c r="F28" s="264"/>
      <c r="G28" s="175"/>
      <c r="H28" s="277"/>
      <c r="I28" s="140"/>
    </row>
    <row r="29" spans="1:9" s="137" customFormat="1" x14ac:dyDescent="0.25">
      <c r="A29" s="275"/>
      <c r="B29" s="176"/>
      <c r="C29" s="182"/>
      <c r="D29" s="178"/>
      <c r="E29" s="178"/>
      <c r="F29" s="264"/>
      <c r="G29" s="175"/>
      <c r="H29" s="277"/>
      <c r="I29" s="140"/>
    </row>
    <row r="30" spans="1:9" s="137" customFormat="1" ht="16.149999999999999" customHeight="1" x14ac:dyDescent="0.25">
      <c r="A30" s="275"/>
      <c r="B30" s="176"/>
      <c r="C30" s="182"/>
      <c r="D30" s="178"/>
      <c r="E30" s="178"/>
      <c r="F30" s="264"/>
      <c r="G30" s="175"/>
      <c r="H30" s="277"/>
      <c r="I30" s="140"/>
    </row>
    <row r="31" spans="1:9" s="137" customFormat="1" ht="42.75" customHeight="1" x14ac:dyDescent="0.25">
      <c r="A31" s="275"/>
      <c r="B31" s="177" t="s">
        <v>187</v>
      </c>
      <c r="C31" s="181" t="s">
        <v>191</v>
      </c>
      <c r="D31" s="204">
        <v>0.6</v>
      </c>
      <c r="E31" s="172">
        <f>AVERAGE(D31:D38)</f>
        <v>0.69000000000000006</v>
      </c>
      <c r="F31" s="205">
        <f>AVERAGE(E31)</f>
        <v>0.69000000000000006</v>
      </c>
      <c r="G31" s="175" t="s">
        <v>229</v>
      </c>
      <c r="H31" s="278" t="s">
        <v>206</v>
      </c>
      <c r="I31" s="140"/>
    </row>
    <row r="32" spans="1:9" s="137" customFormat="1" ht="75.75" customHeight="1" x14ac:dyDescent="0.25">
      <c r="A32" s="275"/>
      <c r="B32" s="177"/>
      <c r="C32" s="181"/>
      <c r="D32" s="204"/>
      <c r="E32" s="173"/>
      <c r="F32" s="206"/>
      <c r="G32" s="175"/>
      <c r="H32" s="278"/>
      <c r="I32" s="140"/>
    </row>
    <row r="33" spans="1:9" s="137" customFormat="1" ht="17.25" customHeight="1" x14ac:dyDescent="0.25">
      <c r="A33" s="275"/>
      <c r="B33" s="177"/>
      <c r="C33" s="181"/>
      <c r="D33" s="204"/>
      <c r="E33" s="173"/>
      <c r="F33" s="206"/>
      <c r="G33" s="175"/>
      <c r="H33" s="278"/>
      <c r="I33" s="140"/>
    </row>
    <row r="34" spans="1:9" s="137" customFormat="1" ht="51" customHeight="1" x14ac:dyDescent="0.25">
      <c r="A34" s="275"/>
      <c r="B34" s="185" t="s">
        <v>220</v>
      </c>
      <c r="C34" s="138" t="s">
        <v>210</v>
      </c>
      <c r="D34" s="165">
        <v>1</v>
      </c>
      <c r="E34" s="173"/>
      <c r="F34" s="206"/>
      <c r="G34" s="179" t="s">
        <v>230</v>
      </c>
      <c r="H34" s="278" t="s">
        <v>216</v>
      </c>
      <c r="I34" s="140"/>
    </row>
    <row r="35" spans="1:9" s="137" customFormat="1" ht="49.5" customHeight="1" x14ac:dyDescent="0.25">
      <c r="A35" s="275"/>
      <c r="B35" s="186"/>
      <c r="C35" s="138" t="s">
        <v>193</v>
      </c>
      <c r="D35" s="165">
        <v>1</v>
      </c>
      <c r="E35" s="173"/>
      <c r="F35" s="206"/>
      <c r="G35" s="179"/>
      <c r="H35" s="278"/>
      <c r="I35" s="140"/>
    </row>
    <row r="36" spans="1:9" s="137" customFormat="1" ht="61.5" customHeight="1" x14ac:dyDescent="0.25">
      <c r="A36" s="275"/>
      <c r="B36" s="186"/>
      <c r="C36" s="138" t="s">
        <v>213</v>
      </c>
      <c r="D36" s="165">
        <v>0.85</v>
      </c>
      <c r="E36" s="173"/>
      <c r="F36" s="206"/>
      <c r="G36" s="179"/>
      <c r="H36" s="278"/>
      <c r="I36" s="140"/>
    </row>
    <row r="37" spans="1:9" s="137" customFormat="1" ht="72" customHeight="1" x14ac:dyDescent="0.25">
      <c r="A37" s="275"/>
      <c r="B37" s="186"/>
      <c r="C37" s="138" t="s">
        <v>205</v>
      </c>
      <c r="D37" s="165">
        <v>0</v>
      </c>
      <c r="E37" s="173"/>
      <c r="F37" s="206"/>
      <c r="G37" s="179"/>
      <c r="H37" s="278"/>
      <c r="I37" s="140"/>
    </row>
    <row r="38" spans="1:9" s="137" customFormat="1" ht="55.9" customHeight="1" x14ac:dyDescent="0.25">
      <c r="A38" s="275"/>
      <c r="B38" s="187"/>
      <c r="C38" s="156" t="s">
        <v>240</v>
      </c>
      <c r="D38" s="161" t="s">
        <v>217</v>
      </c>
      <c r="E38" s="174"/>
      <c r="F38" s="207"/>
      <c r="G38" s="179"/>
      <c r="H38" s="278"/>
      <c r="I38" s="140"/>
    </row>
    <row r="39" spans="1:9" s="137" customFormat="1" ht="41.25" customHeight="1" x14ac:dyDescent="0.25">
      <c r="A39" s="275"/>
      <c r="B39" s="170" t="s">
        <v>239</v>
      </c>
      <c r="C39" s="183" t="s">
        <v>252</v>
      </c>
      <c r="D39" s="205">
        <v>0</v>
      </c>
      <c r="E39" s="172">
        <v>0</v>
      </c>
      <c r="F39" s="172">
        <f>AVERAGE(E39)</f>
        <v>0</v>
      </c>
      <c r="G39" s="179"/>
      <c r="H39" s="278"/>
      <c r="I39" s="140"/>
    </row>
    <row r="40" spans="1:9" s="137" customFormat="1" ht="19.5" customHeight="1" x14ac:dyDescent="0.25">
      <c r="A40" s="279"/>
      <c r="B40" s="171"/>
      <c r="C40" s="184"/>
      <c r="D40" s="207"/>
      <c r="E40" s="174"/>
      <c r="F40" s="174"/>
      <c r="G40" s="179"/>
      <c r="H40" s="278"/>
      <c r="I40" s="140"/>
    </row>
    <row r="41" spans="1:9" s="137" customFormat="1" ht="108.75" customHeight="1" x14ac:dyDescent="0.25">
      <c r="A41" s="280" t="s">
        <v>242</v>
      </c>
      <c r="B41" s="177" t="s">
        <v>188</v>
      </c>
      <c r="C41" s="138" t="s">
        <v>218</v>
      </c>
      <c r="D41" s="161">
        <v>0.13</v>
      </c>
      <c r="E41" s="178">
        <f>AVERAGE(D41:D44)</f>
        <v>0.16</v>
      </c>
      <c r="F41" s="178">
        <f>AVERAGE(E41)</f>
        <v>0.16</v>
      </c>
      <c r="G41" s="179" t="s">
        <v>231</v>
      </c>
      <c r="H41" s="281" t="s">
        <v>221</v>
      </c>
      <c r="I41" s="140"/>
    </row>
    <row r="42" spans="1:9" s="137" customFormat="1" ht="69" customHeight="1" x14ac:dyDescent="0.25">
      <c r="A42" s="270"/>
      <c r="B42" s="177"/>
      <c r="C42" s="181" t="s">
        <v>202</v>
      </c>
      <c r="D42" s="178">
        <v>0.19</v>
      </c>
      <c r="E42" s="178"/>
      <c r="F42" s="178"/>
      <c r="G42" s="179"/>
      <c r="H42" s="282"/>
      <c r="I42" s="140"/>
    </row>
    <row r="43" spans="1:9" s="137" customFormat="1" ht="45" customHeight="1" x14ac:dyDescent="0.25">
      <c r="A43" s="270"/>
      <c r="B43" s="177"/>
      <c r="C43" s="181"/>
      <c r="D43" s="178"/>
      <c r="E43" s="178"/>
      <c r="F43" s="178"/>
      <c r="G43" s="179"/>
      <c r="H43" s="282"/>
      <c r="I43" s="140"/>
    </row>
    <row r="44" spans="1:9" s="137" customFormat="1" ht="153" customHeight="1" x14ac:dyDescent="0.25">
      <c r="A44" s="270"/>
      <c r="B44" s="177"/>
      <c r="C44" s="181"/>
      <c r="D44" s="178"/>
      <c r="E44" s="178"/>
      <c r="F44" s="178"/>
      <c r="G44" s="179"/>
      <c r="H44" s="282"/>
      <c r="I44" s="140"/>
    </row>
    <row r="45" spans="1:9" s="137" customFormat="1" ht="384.75" customHeight="1" x14ac:dyDescent="0.25">
      <c r="A45" s="283" t="s">
        <v>241</v>
      </c>
      <c r="B45" s="176" t="s">
        <v>194</v>
      </c>
      <c r="C45" s="138" t="s">
        <v>214</v>
      </c>
      <c r="D45" s="165">
        <v>0.6</v>
      </c>
      <c r="E45" s="178">
        <v>0.6</v>
      </c>
      <c r="F45" s="172">
        <f>AVERAGE(E45)</f>
        <v>0.6</v>
      </c>
      <c r="G45" s="163" t="s">
        <v>232</v>
      </c>
      <c r="H45" s="284" t="s">
        <v>207</v>
      </c>
      <c r="I45" s="140"/>
    </row>
    <row r="46" spans="1:9" s="137" customFormat="1" ht="118.5" customHeight="1" x14ac:dyDescent="0.25">
      <c r="A46" s="285"/>
      <c r="B46" s="176"/>
      <c r="C46" s="138" t="s">
        <v>201</v>
      </c>
      <c r="D46" s="165">
        <v>0.6</v>
      </c>
      <c r="E46" s="178"/>
      <c r="F46" s="173"/>
      <c r="G46" s="158" t="s">
        <v>233</v>
      </c>
      <c r="H46" s="286" t="s">
        <v>209</v>
      </c>
      <c r="I46" s="140"/>
    </row>
    <row r="47" spans="1:9" s="137" customFormat="1" ht="275.25" customHeight="1" x14ac:dyDescent="0.25">
      <c r="A47" s="287"/>
      <c r="B47" s="166" t="s">
        <v>194</v>
      </c>
      <c r="C47" s="138" t="s">
        <v>195</v>
      </c>
      <c r="D47" s="165">
        <v>0</v>
      </c>
      <c r="E47" s="172">
        <f>AVERAGE(D47:D48)</f>
        <v>0</v>
      </c>
      <c r="F47" s="173">
        <f>AVERAGE(E47)</f>
        <v>0</v>
      </c>
      <c r="G47" s="158" t="s">
        <v>234</v>
      </c>
      <c r="H47" s="284" t="s">
        <v>208</v>
      </c>
      <c r="I47" s="140"/>
    </row>
    <row r="48" spans="1:9" s="137" customFormat="1" ht="121.9" customHeight="1" x14ac:dyDescent="0.25">
      <c r="A48" s="288"/>
      <c r="B48" s="166" t="s">
        <v>223</v>
      </c>
      <c r="C48" s="168" t="s">
        <v>222</v>
      </c>
      <c r="D48" s="165">
        <v>0</v>
      </c>
      <c r="E48" s="174"/>
      <c r="F48" s="174"/>
      <c r="G48" s="163" t="s">
        <v>235</v>
      </c>
      <c r="H48" s="289" t="s">
        <v>224</v>
      </c>
      <c r="I48" s="140"/>
    </row>
    <row r="49" spans="1:9" s="137" customFormat="1" ht="81.599999999999994" customHeight="1" x14ac:dyDescent="0.25">
      <c r="A49" s="283" t="s">
        <v>245</v>
      </c>
      <c r="B49" s="166" t="s">
        <v>238</v>
      </c>
      <c r="C49" s="168" t="s">
        <v>236</v>
      </c>
      <c r="D49" s="165">
        <v>1</v>
      </c>
      <c r="E49" s="264">
        <f>AVERAGE(D49:D50)</f>
        <v>0.5</v>
      </c>
      <c r="F49" s="265">
        <f>AVERAGE(E49)</f>
        <v>0.5</v>
      </c>
      <c r="G49" s="177" t="s">
        <v>225</v>
      </c>
      <c r="H49" s="281" t="s">
        <v>226</v>
      </c>
      <c r="I49" s="140"/>
    </row>
    <row r="50" spans="1:9" s="137" customFormat="1" ht="97.15" customHeight="1" x14ac:dyDescent="0.25">
      <c r="A50" s="285"/>
      <c r="B50" s="166"/>
      <c r="C50" s="168" t="s">
        <v>219</v>
      </c>
      <c r="D50" s="161">
        <v>0</v>
      </c>
      <c r="E50" s="264"/>
      <c r="F50" s="265"/>
      <c r="G50" s="177"/>
      <c r="H50" s="281"/>
      <c r="I50" s="140"/>
    </row>
    <row r="51" spans="1:9" ht="36.75" customHeight="1" x14ac:dyDescent="0.25">
      <c r="A51" s="180" t="s">
        <v>196</v>
      </c>
      <c r="B51" s="180"/>
      <c r="C51" s="180"/>
      <c r="D51" s="169">
        <f>AVERAGE(D12:D50)</f>
        <v>0.45708333333333329</v>
      </c>
      <c r="E51" s="169">
        <f>AVERAGE(E12:E50)</f>
        <v>0.38333333333333336</v>
      </c>
      <c r="F51" s="162">
        <f>AVERAGE(F12:F50)</f>
        <v>0.38333333333333336</v>
      </c>
      <c r="G51" s="169"/>
      <c r="H51" s="169"/>
    </row>
    <row r="52" spans="1:9" x14ac:dyDescent="0.25">
      <c r="A52" s="146"/>
      <c r="B52" s="131"/>
      <c r="C52" s="132"/>
      <c r="D52" s="133"/>
      <c r="E52" s="132"/>
      <c r="F52" s="132"/>
      <c r="G52" s="132"/>
      <c r="H52" s="147"/>
    </row>
    <row r="53" spans="1:9" x14ac:dyDescent="0.25">
      <c r="A53" s="146"/>
      <c r="B53" s="131"/>
      <c r="C53" s="132"/>
      <c r="D53" s="133"/>
      <c r="E53" s="132"/>
      <c r="F53" s="132"/>
      <c r="G53" s="132"/>
      <c r="H53" s="147"/>
    </row>
    <row r="54" spans="1:9" x14ac:dyDescent="0.25">
      <c r="A54" s="146"/>
      <c r="B54" s="131"/>
      <c r="C54" s="132"/>
      <c r="D54" s="133"/>
      <c r="E54" s="132"/>
      <c r="F54" s="132"/>
      <c r="G54" s="132"/>
      <c r="H54" s="147"/>
    </row>
    <row r="55" spans="1:9" x14ac:dyDescent="0.25">
      <c r="A55" s="146"/>
      <c r="B55" s="268"/>
      <c r="C55" s="269"/>
      <c r="D55" s="133"/>
      <c r="E55" s="132"/>
      <c r="F55" s="269"/>
      <c r="G55" s="269"/>
      <c r="H55" s="147"/>
    </row>
    <row r="56" spans="1:9" x14ac:dyDescent="0.25">
      <c r="A56" s="146"/>
      <c r="B56" s="266" t="s">
        <v>198</v>
      </c>
      <c r="C56" s="266"/>
      <c r="D56" s="133"/>
      <c r="E56" s="132"/>
      <c r="F56" s="266" t="s">
        <v>197</v>
      </c>
      <c r="G56" s="266"/>
      <c r="H56" s="147"/>
    </row>
    <row r="57" spans="1:9" x14ac:dyDescent="0.25">
      <c r="A57" s="146"/>
      <c r="B57" s="267" t="s">
        <v>199</v>
      </c>
      <c r="C57" s="267"/>
      <c r="D57" s="133"/>
      <c r="E57" s="132"/>
      <c r="F57" s="267" t="s">
        <v>200</v>
      </c>
      <c r="G57" s="267"/>
      <c r="H57" s="147"/>
    </row>
    <row r="58" spans="1:9" ht="15.75" thickBot="1" x14ac:dyDescent="0.3">
      <c r="A58" s="290"/>
      <c r="B58" s="291"/>
      <c r="C58" s="292"/>
      <c r="D58" s="293"/>
      <c r="E58" s="292"/>
      <c r="F58" s="292"/>
      <c r="G58" s="292"/>
      <c r="H58" s="294"/>
    </row>
  </sheetData>
  <dataConsolidate/>
  <mergeCells count="68">
    <mergeCell ref="H31:H33"/>
    <mergeCell ref="G34:G40"/>
    <mergeCell ref="G18:G22"/>
    <mergeCell ref="H18:H22"/>
    <mergeCell ref="H23:H30"/>
    <mergeCell ref="G24:G30"/>
    <mergeCell ref="D31:D33"/>
    <mergeCell ref="D42:D44"/>
    <mergeCell ref="E41:E44"/>
    <mergeCell ref="E18:E22"/>
    <mergeCell ref="E23:E30"/>
    <mergeCell ref="D39:D40"/>
    <mergeCell ref="F18:F22"/>
    <mergeCell ref="F23:F30"/>
    <mergeCell ref="F39:F40"/>
    <mergeCell ref="F31:F38"/>
    <mergeCell ref="A4:H4"/>
    <mergeCell ref="A6:H6"/>
    <mergeCell ref="B8:C8"/>
    <mergeCell ref="B10:C10"/>
    <mergeCell ref="A12:A17"/>
    <mergeCell ref="A5:H5"/>
    <mergeCell ref="A7:H7"/>
    <mergeCell ref="D15:D17"/>
    <mergeCell ref="C15:C17"/>
    <mergeCell ref="H12:H16"/>
    <mergeCell ref="E12:E17"/>
    <mergeCell ref="F12:F17"/>
    <mergeCell ref="F57:G57"/>
    <mergeCell ref="F56:G56"/>
    <mergeCell ref="A51:C51"/>
    <mergeCell ref="B56:C56"/>
    <mergeCell ref="B57:C57"/>
    <mergeCell ref="A49:A50"/>
    <mergeCell ref="E49:E50"/>
    <mergeCell ref="F49:F50"/>
    <mergeCell ref="F45:F46"/>
    <mergeCell ref="F47:F48"/>
    <mergeCell ref="G49:G50"/>
    <mergeCell ref="G12:G16"/>
    <mergeCell ref="B12:B16"/>
    <mergeCell ref="H49:H50"/>
    <mergeCell ref="H34:H40"/>
    <mergeCell ref="H41:H44"/>
    <mergeCell ref="B31:B33"/>
    <mergeCell ref="F41:F44"/>
    <mergeCell ref="G41:G44"/>
    <mergeCell ref="G31:G33"/>
    <mergeCell ref="D18:D19"/>
    <mergeCell ref="D24:D30"/>
    <mergeCell ref="E47:E48"/>
    <mergeCell ref="B45:B46"/>
    <mergeCell ref="E45:E46"/>
    <mergeCell ref="B41:B44"/>
    <mergeCell ref="A18:A40"/>
    <mergeCell ref="B39:B40"/>
    <mergeCell ref="E31:E38"/>
    <mergeCell ref="E39:E40"/>
    <mergeCell ref="A45:A47"/>
    <mergeCell ref="A41:A44"/>
    <mergeCell ref="C18:C19"/>
    <mergeCell ref="C31:C33"/>
    <mergeCell ref="C42:C44"/>
    <mergeCell ref="C24:C30"/>
    <mergeCell ref="B18:B22"/>
    <mergeCell ref="B23:B30"/>
    <mergeCell ref="C39:C40"/>
    <mergeCell ref="B34:B38"/>
  </mergeCells>
  <pageMargins left="0.25" right="0.25" top="0.75" bottom="0.75" header="0.3" footer="0.3"/>
  <pageSetup paperSize="5" scale="54" fitToHeight="0" orientation="landscape" r:id="rId1"/>
  <rowBreaks count="5" manualBreakCount="5">
    <brk id="22" max="7" man="1"/>
    <brk id="40" max="7" man="1"/>
    <brk id="44" max="7" man="1"/>
    <brk id="46" max="7" man="1"/>
    <brk id="4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249" t="s">
        <v>166</v>
      </c>
      <c r="C3" s="249"/>
      <c r="D3" s="249"/>
      <c r="E3" s="249"/>
      <c r="F3" s="249"/>
      <c r="G3" s="249"/>
      <c r="H3" s="249"/>
      <c r="I3" s="249"/>
      <c r="J3" s="249"/>
      <c r="K3" s="249"/>
      <c r="L3" s="249"/>
    </row>
    <row r="4" spans="1:94" ht="22.5" x14ac:dyDescent="0.3">
      <c r="B4" s="250" t="s">
        <v>167</v>
      </c>
      <c r="C4" s="250"/>
      <c r="D4" s="250"/>
      <c r="E4" s="250"/>
      <c r="F4" s="250"/>
      <c r="G4" s="250"/>
      <c r="H4" s="250"/>
      <c r="I4" s="250"/>
      <c r="J4" s="250"/>
      <c r="K4" s="250"/>
      <c r="L4" s="250"/>
    </row>
    <row r="5" spans="1:94" ht="22.5" x14ac:dyDescent="0.3">
      <c r="B5" s="250" t="s">
        <v>168</v>
      </c>
      <c r="C5" s="250"/>
      <c r="D5" s="250"/>
      <c r="E5" s="250"/>
      <c r="F5" s="250"/>
      <c r="G5" s="250"/>
      <c r="H5" s="250"/>
      <c r="I5" s="250"/>
      <c r="J5" s="250"/>
      <c r="K5" s="250"/>
      <c r="L5" s="250"/>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211" t="s">
        <v>127</v>
      </c>
      <c r="M10" s="211"/>
      <c r="N10" s="211"/>
      <c r="O10" s="211"/>
      <c r="P10" s="211"/>
    </row>
    <row r="11" spans="1:94" ht="86.25" customHeight="1" x14ac:dyDescent="0.2">
      <c r="A11" s="111" t="s">
        <v>137</v>
      </c>
      <c r="B11" s="114"/>
      <c r="C11" s="115"/>
      <c r="D11" s="109"/>
      <c r="E11" s="210" t="s">
        <v>136</v>
      </c>
      <c r="F11" s="210"/>
      <c r="G11" s="210"/>
      <c r="H11" s="210"/>
      <c r="J11" s="108"/>
      <c r="K11" s="108"/>
      <c r="L11" s="211"/>
      <c r="M11" s="211"/>
      <c r="N11" s="211"/>
      <c r="O11" s="211"/>
      <c r="P11" s="211"/>
      <c r="AT11" s="208" t="s">
        <v>128</v>
      </c>
      <c r="AU11" s="208"/>
      <c r="AV11" s="208"/>
      <c r="AW11" s="208"/>
      <c r="AX11" s="208"/>
      <c r="AY11" s="208"/>
      <c r="AZ11" s="208"/>
      <c r="BA11" s="208"/>
      <c r="BB11" s="208"/>
      <c r="BC11" s="208"/>
      <c r="BD11" s="208"/>
      <c r="BE11" s="208"/>
      <c r="BF11" s="209" t="s">
        <v>129</v>
      </c>
      <c r="BG11" s="209"/>
    </row>
    <row r="12" spans="1:94" s="73" customFormat="1" ht="81" customHeight="1" x14ac:dyDescent="0.2">
      <c r="B12" s="253" t="s">
        <v>138</v>
      </c>
      <c r="C12" s="253" t="s">
        <v>165</v>
      </c>
      <c r="D12" s="221" t="s">
        <v>139</v>
      </c>
      <c r="E12" s="221" t="s">
        <v>140</v>
      </c>
      <c r="F12" s="224"/>
      <c r="G12" s="224"/>
      <c r="H12" s="224"/>
      <c r="I12" s="221" t="s">
        <v>141</v>
      </c>
      <c r="J12" s="220" t="s">
        <v>142</v>
      </c>
      <c r="K12" s="220" t="s">
        <v>143</v>
      </c>
      <c r="L12" s="225" t="s">
        <v>146</v>
      </c>
      <c r="M12" s="225"/>
      <c r="N12" s="225"/>
      <c r="O12" s="225"/>
      <c r="P12" s="225" t="s">
        <v>6</v>
      </c>
      <c r="Q12" s="229" t="s">
        <v>144</v>
      </c>
      <c r="R12" s="229"/>
      <c r="S12" s="229"/>
      <c r="T12" s="229"/>
      <c r="U12" s="225" t="s">
        <v>145</v>
      </c>
      <c r="V12" s="227" t="s">
        <v>147</v>
      </c>
      <c r="W12" s="228"/>
      <c r="X12" s="228"/>
      <c r="Y12" s="228"/>
      <c r="Z12" s="228"/>
      <c r="AA12" s="228"/>
      <c r="AB12" s="228"/>
      <c r="AC12" s="228"/>
      <c r="AD12" s="228"/>
      <c r="AE12" s="228"/>
      <c r="AF12" s="228"/>
      <c r="AG12" s="228"/>
      <c r="AH12" s="213" t="s">
        <v>148</v>
      </c>
      <c r="AI12" s="214"/>
      <c r="AJ12" s="214"/>
      <c r="AK12" s="214"/>
      <c r="AL12" s="214"/>
      <c r="AM12" s="214"/>
      <c r="AN12" s="214"/>
      <c r="AO12" s="214"/>
      <c r="AP12" s="214"/>
      <c r="AQ12" s="214"/>
      <c r="AR12" s="214"/>
      <c r="AS12" s="214"/>
      <c r="AT12" s="213" t="s">
        <v>149</v>
      </c>
      <c r="AU12" s="214"/>
      <c r="AV12" s="214"/>
      <c r="AW12" s="214"/>
      <c r="AX12" s="214"/>
      <c r="AY12" s="214"/>
      <c r="AZ12" s="214"/>
      <c r="BA12" s="214"/>
      <c r="BB12" s="214"/>
      <c r="BC12" s="214"/>
      <c r="BD12" s="214"/>
      <c r="BE12" s="214"/>
      <c r="BF12" s="220" t="s">
        <v>169</v>
      </c>
      <c r="BG12" s="220"/>
      <c r="BH12" s="221"/>
      <c r="BI12" s="221"/>
      <c r="BJ12" s="221"/>
      <c r="BK12" s="221"/>
      <c r="BL12" s="221"/>
      <c r="BM12" s="221"/>
      <c r="BN12" s="221"/>
      <c r="BO12" s="104"/>
      <c r="BP12" s="222" t="s">
        <v>152</v>
      </c>
      <c r="BQ12" s="218">
        <v>2021</v>
      </c>
      <c r="BR12" s="219"/>
      <c r="BS12" s="219"/>
      <c r="BT12" s="219"/>
      <c r="BU12" s="219"/>
      <c r="BV12" s="219"/>
      <c r="BW12" s="219"/>
      <c r="BX12" s="219"/>
      <c r="BY12" s="219"/>
      <c r="BZ12" s="219"/>
      <c r="CA12" s="219"/>
      <c r="CB12" s="219"/>
      <c r="CC12" s="218">
        <v>2022</v>
      </c>
      <c r="CD12" s="219"/>
      <c r="CE12" s="219"/>
      <c r="CF12" s="219"/>
      <c r="CG12" s="219"/>
      <c r="CH12" s="219"/>
      <c r="CI12" s="219"/>
      <c r="CJ12" s="219"/>
      <c r="CK12" s="219"/>
      <c r="CL12" s="219"/>
      <c r="CM12" s="219"/>
      <c r="CN12" s="219"/>
    </row>
    <row r="13" spans="1:94" s="73" customFormat="1" ht="241.5" customHeight="1" x14ac:dyDescent="0.2">
      <c r="B13" s="254"/>
      <c r="C13" s="254"/>
      <c r="D13" s="224"/>
      <c r="E13" s="81" t="s">
        <v>7</v>
      </c>
      <c r="F13" s="24" t="s">
        <v>8</v>
      </c>
      <c r="G13" s="81" t="s">
        <v>9</v>
      </c>
      <c r="H13" s="81" t="s">
        <v>10</v>
      </c>
      <c r="I13" s="221"/>
      <c r="J13" s="221"/>
      <c r="K13" s="221"/>
      <c r="L13" s="25" t="s">
        <v>86</v>
      </c>
      <c r="M13" s="25" t="s">
        <v>87</v>
      </c>
      <c r="N13" s="25" t="s">
        <v>88</v>
      </c>
      <c r="O13" s="25" t="s">
        <v>89</v>
      </c>
      <c r="P13" s="226"/>
      <c r="Q13" s="116" t="s">
        <v>86</v>
      </c>
      <c r="R13" s="113" t="s">
        <v>87</v>
      </c>
      <c r="S13" s="113" t="s">
        <v>88</v>
      </c>
      <c r="T13" s="113" t="s">
        <v>89</v>
      </c>
      <c r="U13" s="226"/>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223"/>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215"/>
      <c r="F15" s="215"/>
      <c r="G15" s="215"/>
      <c r="H15" s="215"/>
      <c r="I15" s="215"/>
      <c r="J15" s="215"/>
      <c r="K15" s="215"/>
      <c r="L15" s="215"/>
      <c r="M15" s="215"/>
      <c r="N15" s="215"/>
      <c r="O15" s="215"/>
      <c r="P15" s="215"/>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251"/>
      <c r="C16" s="251"/>
      <c r="D16" s="31" t="s">
        <v>41</v>
      </c>
      <c r="E16" s="47">
        <v>3</v>
      </c>
      <c r="F16" s="47">
        <v>0</v>
      </c>
      <c r="G16" s="47">
        <v>0</v>
      </c>
      <c r="H16" s="47">
        <v>0</v>
      </c>
      <c r="I16" s="216"/>
      <c r="J16" s="237" t="s">
        <v>150</v>
      </c>
      <c r="K16" s="217" t="s">
        <v>1</v>
      </c>
      <c r="L16" s="212">
        <v>0</v>
      </c>
      <c r="M16" s="212">
        <v>100000</v>
      </c>
      <c r="N16" s="212">
        <v>0</v>
      </c>
      <c r="O16" s="212">
        <v>0</v>
      </c>
      <c r="P16" s="212">
        <f>SUM(L16:O17)</f>
        <v>100000</v>
      </c>
      <c r="Q16" s="212"/>
      <c r="R16" s="212"/>
      <c r="S16" s="212"/>
      <c r="T16" s="212"/>
      <c r="U16" s="212">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255"/>
      <c r="C17" s="255"/>
      <c r="D17" s="31" t="s">
        <v>85</v>
      </c>
      <c r="E17" s="47">
        <v>6</v>
      </c>
      <c r="F17" s="47">
        <v>0</v>
      </c>
      <c r="G17" s="47">
        <v>0</v>
      </c>
      <c r="H17" s="47">
        <v>0</v>
      </c>
      <c r="I17" s="216"/>
      <c r="J17" s="237"/>
      <c r="K17" s="217"/>
      <c r="L17" s="212"/>
      <c r="M17" s="212"/>
      <c r="N17" s="212"/>
      <c r="O17" s="212"/>
      <c r="P17" s="212"/>
      <c r="Q17" s="212"/>
      <c r="R17" s="212"/>
      <c r="S17" s="212"/>
      <c r="T17" s="212"/>
      <c r="U17" s="212"/>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252"/>
      <c r="C18" s="252"/>
      <c r="D18" s="27" t="s">
        <v>109</v>
      </c>
      <c r="E18" s="57">
        <v>0</v>
      </c>
      <c r="F18" s="57">
        <v>0.5</v>
      </c>
      <c r="G18" s="57">
        <v>0</v>
      </c>
      <c r="H18" s="57">
        <v>0</v>
      </c>
      <c r="I18" s="216"/>
      <c r="J18" s="237"/>
      <c r="K18" s="217"/>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236"/>
      <c r="F20" s="236"/>
      <c r="G20" s="236"/>
      <c r="H20" s="236"/>
      <c r="I20" s="236"/>
      <c r="J20" s="236"/>
      <c r="K20" s="236"/>
      <c r="L20" s="236"/>
      <c r="M20" s="236"/>
      <c r="N20" s="236"/>
      <c r="O20" s="236"/>
      <c r="P20" s="236"/>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251"/>
      <c r="C21" s="251"/>
      <c r="D21" s="31" t="s">
        <v>39</v>
      </c>
      <c r="E21" s="47">
        <v>3</v>
      </c>
      <c r="F21" s="216">
        <v>0</v>
      </c>
      <c r="G21" s="216">
        <v>0</v>
      </c>
      <c r="H21" s="216">
        <v>0</v>
      </c>
      <c r="I21" s="216"/>
      <c r="J21" s="237" t="s">
        <v>151</v>
      </c>
      <c r="K21" s="216"/>
      <c r="L21" s="212">
        <v>0</v>
      </c>
      <c r="M21" s="212">
        <v>50000</v>
      </c>
      <c r="N21" s="212">
        <v>0</v>
      </c>
      <c r="O21" s="212">
        <v>0</v>
      </c>
      <c r="P21" s="212">
        <f>SUM(L21:O22)</f>
        <v>50000</v>
      </c>
      <c r="Q21" s="212"/>
      <c r="R21" s="212"/>
      <c r="S21" s="212"/>
      <c r="T21" s="212"/>
      <c r="U21" s="212">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255"/>
      <c r="C22" s="255"/>
      <c r="D22" s="31" t="s">
        <v>40</v>
      </c>
      <c r="E22" s="47">
        <v>4</v>
      </c>
      <c r="F22" s="216"/>
      <c r="G22" s="216"/>
      <c r="H22" s="216"/>
      <c r="I22" s="216"/>
      <c r="J22" s="237"/>
      <c r="K22" s="216"/>
      <c r="L22" s="212"/>
      <c r="M22" s="212"/>
      <c r="N22" s="212"/>
      <c r="O22" s="212"/>
      <c r="P22" s="212"/>
      <c r="Q22" s="212"/>
      <c r="R22" s="212"/>
      <c r="S22" s="212"/>
      <c r="T22" s="212"/>
      <c r="U22" s="212"/>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252"/>
      <c r="C23" s="252"/>
      <c r="D23" s="27" t="s">
        <v>109</v>
      </c>
      <c r="E23" s="57">
        <v>0</v>
      </c>
      <c r="F23" s="57">
        <v>0.5</v>
      </c>
      <c r="G23" s="57">
        <v>0</v>
      </c>
      <c r="H23" s="57">
        <v>0</v>
      </c>
      <c r="I23" s="216"/>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215"/>
      <c r="F25" s="215"/>
      <c r="G25" s="215"/>
      <c r="H25" s="215"/>
      <c r="I25" s="215"/>
      <c r="J25" s="215"/>
      <c r="K25" s="215"/>
      <c r="L25" s="215"/>
      <c r="M25" s="215"/>
      <c r="N25" s="215"/>
      <c r="O25" s="215"/>
      <c r="P25" s="215"/>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239"/>
      <c r="J26" s="237" t="s">
        <v>154</v>
      </c>
      <c r="K26" s="238"/>
      <c r="L26" s="212">
        <v>0</v>
      </c>
      <c r="M26" s="212">
        <v>0</v>
      </c>
      <c r="N26" s="212">
        <v>100000</v>
      </c>
      <c r="O26" s="212">
        <v>0</v>
      </c>
      <c r="P26" s="212">
        <f>SUM(L26:O27)</f>
        <v>100000</v>
      </c>
      <c r="Q26" s="212"/>
      <c r="R26" s="212"/>
      <c r="S26" s="212"/>
      <c r="T26" s="212"/>
      <c r="U26" s="212">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240"/>
      <c r="J27" s="237"/>
      <c r="K27" s="238"/>
      <c r="L27" s="212"/>
      <c r="M27" s="212"/>
      <c r="N27" s="212"/>
      <c r="O27" s="212"/>
      <c r="P27" s="212"/>
      <c r="Q27" s="212"/>
      <c r="R27" s="212"/>
      <c r="S27" s="212"/>
      <c r="T27" s="212"/>
      <c r="U27" s="212"/>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215"/>
      <c r="F29" s="215"/>
      <c r="G29" s="215"/>
      <c r="H29" s="215"/>
      <c r="I29" s="215"/>
      <c r="J29" s="215"/>
      <c r="K29" s="215"/>
      <c r="L29" s="215"/>
      <c r="M29" s="215"/>
      <c r="N29" s="215"/>
      <c r="O29" s="215"/>
      <c r="P29" s="215"/>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251"/>
      <c r="C30" s="251"/>
      <c r="D30" s="31" t="s">
        <v>48</v>
      </c>
      <c r="E30" s="57">
        <v>3</v>
      </c>
      <c r="F30" s="57">
        <v>0</v>
      </c>
      <c r="G30" s="57">
        <v>0</v>
      </c>
      <c r="H30" s="57">
        <v>0</v>
      </c>
      <c r="I30" s="238"/>
      <c r="J30" s="237" t="s">
        <v>155</v>
      </c>
      <c r="K30" s="238"/>
      <c r="L30" s="212">
        <v>0</v>
      </c>
      <c r="M30" s="212">
        <v>0</v>
      </c>
      <c r="N30" s="212">
        <v>50000</v>
      </c>
      <c r="O30" s="212">
        <v>0</v>
      </c>
      <c r="P30" s="212">
        <f>+SUM(L30:O31)</f>
        <v>50000</v>
      </c>
      <c r="Q30" s="212">
        <v>0</v>
      </c>
      <c r="R30" s="212"/>
      <c r="S30" s="212"/>
      <c r="T30" s="212"/>
      <c r="U30" s="212">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252"/>
      <c r="C31" s="252"/>
      <c r="D31" s="31" t="s">
        <v>40</v>
      </c>
      <c r="E31" s="57">
        <v>4</v>
      </c>
      <c r="F31" s="57">
        <v>0</v>
      </c>
      <c r="G31" s="57">
        <v>0</v>
      </c>
      <c r="H31" s="57">
        <v>0</v>
      </c>
      <c r="I31" s="238"/>
      <c r="J31" s="237"/>
      <c r="K31" s="238"/>
      <c r="L31" s="212"/>
      <c r="M31" s="212"/>
      <c r="N31" s="212"/>
      <c r="O31" s="212"/>
      <c r="P31" s="212"/>
      <c r="Q31" s="212"/>
      <c r="R31" s="212"/>
      <c r="S31" s="212"/>
      <c r="T31" s="212"/>
      <c r="U31" s="212"/>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236" t="s">
        <v>1</v>
      </c>
      <c r="F33" s="236"/>
      <c r="G33" s="236"/>
      <c r="H33" s="236"/>
      <c r="I33" s="236"/>
      <c r="J33" s="236"/>
      <c r="K33" s="236"/>
      <c r="L33" s="236"/>
      <c r="M33" s="236"/>
      <c r="N33" s="236"/>
      <c r="O33" s="236"/>
      <c r="P33" s="236"/>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239"/>
      <c r="J34" s="237" t="s">
        <v>156</v>
      </c>
      <c r="K34" s="238"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240"/>
      <c r="J35" s="237"/>
      <c r="K35" s="238"/>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215"/>
      <c r="F37" s="215"/>
      <c r="G37" s="215"/>
      <c r="H37" s="215"/>
      <c r="I37" s="215"/>
      <c r="J37" s="215"/>
      <c r="K37" s="215"/>
      <c r="L37" s="215"/>
      <c r="M37" s="215"/>
      <c r="N37" s="215"/>
      <c r="O37" s="215"/>
      <c r="P37" s="215"/>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239"/>
      <c r="J38" s="237" t="s">
        <v>157</v>
      </c>
      <c r="K38" s="57" t="s">
        <v>27</v>
      </c>
      <c r="L38" s="247">
        <v>0</v>
      </c>
      <c r="M38" s="247">
        <v>0</v>
      </c>
      <c r="N38" s="247">
        <v>50000</v>
      </c>
      <c r="O38" s="247">
        <v>0</v>
      </c>
      <c r="P38" s="247">
        <f>SUM(L38:O39)</f>
        <v>50000</v>
      </c>
      <c r="Q38" s="247">
        <v>0</v>
      </c>
      <c r="R38" s="247"/>
      <c r="S38" s="247"/>
      <c r="T38" s="247"/>
      <c r="U38" s="247">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240"/>
      <c r="J39" s="237"/>
      <c r="K39" s="57"/>
      <c r="L39" s="248"/>
      <c r="M39" s="248"/>
      <c r="N39" s="248"/>
      <c r="O39" s="248"/>
      <c r="P39" s="248"/>
      <c r="Q39" s="248"/>
      <c r="R39" s="248"/>
      <c r="S39" s="248"/>
      <c r="T39" s="248"/>
      <c r="U39" s="248"/>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215"/>
      <c r="F41" s="215"/>
      <c r="G41" s="215"/>
      <c r="H41" s="215"/>
      <c r="I41" s="215"/>
      <c r="J41" s="215"/>
      <c r="K41" s="215"/>
      <c r="L41" s="215"/>
      <c r="M41" s="215"/>
      <c r="N41" s="215"/>
      <c r="O41" s="215"/>
      <c r="P41" s="215"/>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238"/>
      <c r="J42" s="237" t="s">
        <v>158</v>
      </c>
      <c r="K42" s="238" t="s">
        <v>27</v>
      </c>
      <c r="L42" s="212">
        <v>0</v>
      </c>
      <c r="M42" s="212">
        <v>50000</v>
      </c>
      <c r="N42" s="212">
        <v>0</v>
      </c>
      <c r="O42" s="212">
        <v>0</v>
      </c>
      <c r="P42" s="212">
        <f>SUM(L42:O43)</f>
        <v>50000</v>
      </c>
      <c r="Q42" s="212">
        <v>0</v>
      </c>
      <c r="R42" s="212"/>
      <c r="S42" s="212"/>
      <c r="T42" s="212"/>
      <c r="U42" s="212">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238"/>
      <c r="J43" s="237"/>
      <c r="K43" s="238"/>
      <c r="L43" s="212"/>
      <c r="M43" s="212"/>
      <c r="N43" s="212"/>
      <c r="O43" s="212"/>
      <c r="P43" s="212"/>
      <c r="Q43" s="212"/>
      <c r="R43" s="212"/>
      <c r="S43" s="212"/>
      <c r="T43" s="212"/>
      <c r="U43" s="212"/>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215"/>
      <c r="F45" s="215"/>
      <c r="G45" s="215"/>
      <c r="H45" s="215"/>
      <c r="I45" s="215"/>
      <c r="J45" s="215"/>
      <c r="K45" s="215"/>
      <c r="L45" s="215"/>
      <c r="M45" s="215"/>
      <c r="N45" s="215"/>
      <c r="O45" s="215"/>
      <c r="P45" s="215"/>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216" t="s">
        <v>42</v>
      </c>
      <c r="J46" s="216" t="s">
        <v>159</v>
      </c>
      <c r="K46" s="216" t="s">
        <v>45</v>
      </c>
      <c r="L46" s="212">
        <v>0</v>
      </c>
      <c r="M46" s="212">
        <v>50000</v>
      </c>
      <c r="N46" s="212">
        <v>0</v>
      </c>
      <c r="O46" s="212">
        <v>0</v>
      </c>
      <c r="P46" s="212">
        <f>SUM(L46:O47)</f>
        <v>50000</v>
      </c>
      <c r="Q46" s="212">
        <v>0</v>
      </c>
      <c r="R46" s="212">
        <v>50000</v>
      </c>
      <c r="S46" s="212">
        <v>0</v>
      </c>
      <c r="T46" s="212">
        <v>0</v>
      </c>
      <c r="U46" s="212">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216"/>
      <c r="J47" s="216"/>
      <c r="K47" s="216"/>
      <c r="L47" s="212"/>
      <c r="M47" s="212"/>
      <c r="N47" s="212"/>
      <c r="O47" s="212"/>
      <c r="P47" s="212"/>
      <c r="Q47" s="212"/>
      <c r="R47" s="212"/>
      <c r="S47" s="212"/>
      <c r="T47" s="212"/>
      <c r="U47" s="212"/>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215"/>
      <c r="F49" s="215"/>
      <c r="G49" s="215"/>
      <c r="H49" s="215"/>
      <c r="I49" s="215"/>
      <c r="J49" s="215"/>
      <c r="K49" s="215"/>
      <c r="L49" s="215"/>
      <c r="M49" s="215"/>
      <c r="N49" s="215"/>
      <c r="O49" s="215"/>
      <c r="P49" s="215"/>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237" t="s">
        <v>160</v>
      </c>
      <c r="K50" s="238"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237"/>
      <c r="K51" s="238"/>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238"/>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238"/>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215"/>
      <c r="F55" s="215"/>
      <c r="G55" s="215"/>
      <c r="H55" s="215"/>
      <c r="I55" s="215"/>
      <c r="J55" s="215"/>
      <c r="K55" s="215"/>
      <c r="L55" s="215"/>
      <c r="M55" s="215"/>
      <c r="N55" s="215"/>
      <c r="O55" s="215"/>
      <c r="P55" s="215"/>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238" t="s">
        <v>50</v>
      </c>
      <c r="J56" s="237" t="s">
        <v>163</v>
      </c>
      <c r="K56" s="238" t="s">
        <v>27</v>
      </c>
      <c r="L56" s="212">
        <v>0</v>
      </c>
      <c r="M56" s="212">
        <v>0</v>
      </c>
      <c r="N56" s="212">
        <v>50000</v>
      </c>
      <c r="O56" s="212">
        <v>0</v>
      </c>
      <c r="P56" s="212">
        <f>SUM(L56:O57)</f>
        <v>50000</v>
      </c>
      <c r="Q56" s="212">
        <v>0</v>
      </c>
      <c r="R56" s="212">
        <v>0</v>
      </c>
      <c r="S56" s="212">
        <v>50000</v>
      </c>
      <c r="T56" s="212">
        <v>0</v>
      </c>
      <c r="U56" s="212">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238"/>
      <c r="J57" s="237"/>
      <c r="K57" s="238"/>
      <c r="L57" s="212"/>
      <c r="M57" s="212"/>
      <c r="N57" s="212"/>
      <c r="O57" s="212"/>
      <c r="P57" s="212"/>
      <c r="Q57" s="212"/>
      <c r="R57" s="212"/>
      <c r="S57" s="212"/>
      <c r="T57" s="212"/>
      <c r="U57" s="212"/>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215"/>
      <c r="F59" s="215"/>
      <c r="G59" s="215"/>
      <c r="H59" s="215"/>
      <c r="I59" s="215"/>
      <c r="J59" s="215"/>
      <c r="K59" s="215"/>
      <c r="L59" s="215"/>
      <c r="M59" s="215"/>
      <c r="N59" s="215"/>
      <c r="O59" s="215"/>
      <c r="P59" s="215"/>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238"/>
      <c r="J60" s="237" t="s">
        <v>163</v>
      </c>
      <c r="K60" s="238"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238"/>
      <c r="J61" s="237"/>
      <c r="K61" s="238"/>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238"/>
      <c r="J62" s="31" t="s">
        <v>164</v>
      </c>
      <c r="K62" s="238"/>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215"/>
      <c r="F64" s="215"/>
      <c r="G64" s="215"/>
      <c r="H64" s="215"/>
      <c r="I64" s="215"/>
      <c r="J64" s="215"/>
      <c r="K64" s="215"/>
      <c r="L64" s="215"/>
      <c r="M64" s="215"/>
      <c r="N64" s="215"/>
      <c r="O64" s="215"/>
      <c r="P64" s="215"/>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238"/>
      <c r="J65" s="216" t="s">
        <v>34</v>
      </c>
      <c r="K65" s="238"/>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238"/>
      <c r="J66" s="216"/>
      <c r="K66" s="238"/>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215"/>
      <c r="F68" s="215"/>
      <c r="G68" s="215"/>
      <c r="H68" s="215"/>
      <c r="I68" s="215"/>
      <c r="J68" s="215"/>
      <c r="K68" s="215"/>
      <c r="L68" s="215"/>
      <c r="M68" s="215"/>
      <c r="N68" s="215"/>
      <c r="O68" s="215"/>
      <c r="P68" s="215"/>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216" t="s">
        <v>34</v>
      </c>
      <c r="K69" s="239"/>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216"/>
      <c r="K70" s="240"/>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215"/>
      <c r="F72" s="215"/>
      <c r="G72" s="215"/>
      <c r="H72" s="215"/>
      <c r="I72" s="215"/>
      <c r="J72" s="215"/>
      <c r="K72" s="215"/>
      <c r="L72" s="215"/>
      <c r="M72" s="215"/>
      <c r="N72" s="215"/>
      <c r="O72" s="215"/>
      <c r="P72" s="215"/>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215"/>
      <c r="F75" s="215"/>
      <c r="G75" s="215"/>
      <c r="H75" s="215"/>
      <c r="I75" s="215"/>
      <c r="J75" s="215"/>
      <c r="K75" s="215"/>
      <c r="L75" s="215"/>
      <c r="M75" s="215"/>
      <c r="N75" s="215"/>
      <c r="O75" s="215"/>
      <c r="P75" s="215"/>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238" t="s">
        <v>23</v>
      </c>
      <c r="J76" s="237" t="s">
        <v>34</v>
      </c>
      <c r="K76" s="238" t="s">
        <v>46</v>
      </c>
      <c r="L76" s="212">
        <v>0</v>
      </c>
      <c r="M76" s="212">
        <v>50000</v>
      </c>
      <c r="N76" s="212">
        <v>0</v>
      </c>
      <c r="O76" s="212">
        <v>0</v>
      </c>
      <c r="P76" s="212">
        <f>SUM(L76:O77)</f>
        <v>50000</v>
      </c>
      <c r="Q76" s="212">
        <v>0</v>
      </c>
      <c r="R76" s="212">
        <v>50000</v>
      </c>
      <c r="S76" s="212">
        <v>0</v>
      </c>
      <c r="T76" s="212">
        <v>0</v>
      </c>
      <c r="U76" s="212">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238"/>
      <c r="J77" s="237"/>
      <c r="K77" s="238"/>
      <c r="L77" s="212"/>
      <c r="M77" s="212"/>
      <c r="N77" s="212"/>
      <c r="O77" s="212"/>
      <c r="P77" s="212"/>
      <c r="Q77" s="212"/>
      <c r="R77" s="212"/>
      <c r="S77" s="212"/>
      <c r="T77" s="212"/>
      <c r="U77" s="212"/>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215"/>
      <c r="F79" s="215"/>
      <c r="G79" s="215"/>
      <c r="H79" s="215"/>
      <c r="I79" s="215"/>
      <c r="J79" s="215"/>
      <c r="K79" s="215"/>
      <c r="L79" s="215"/>
      <c r="M79" s="215"/>
      <c r="N79" s="215"/>
      <c r="O79" s="215"/>
      <c r="P79" s="215"/>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215"/>
      <c r="F82" s="215"/>
      <c r="G82" s="215"/>
      <c r="H82" s="215"/>
      <c r="I82" s="215"/>
      <c r="J82" s="215"/>
      <c r="K82" s="215"/>
      <c r="L82" s="215"/>
      <c r="M82" s="215"/>
      <c r="N82" s="215"/>
      <c r="O82" s="215"/>
      <c r="P82" s="215"/>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215"/>
      <c r="F85" s="215"/>
      <c r="G85" s="215"/>
      <c r="H85" s="215"/>
      <c r="I85" s="215"/>
      <c r="J85" s="215"/>
      <c r="K85" s="215"/>
      <c r="L85" s="215"/>
      <c r="M85" s="215"/>
      <c r="N85" s="215"/>
      <c r="O85" s="215"/>
      <c r="P85" s="215"/>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241" t="s">
        <v>24</v>
      </c>
      <c r="E88" s="242"/>
      <c r="F88" s="242"/>
      <c r="G88" s="242"/>
      <c r="H88" s="242"/>
      <c r="I88" s="242"/>
      <c r="J88" s="242"/>
      <c r="K88" s="243"/>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231"/>
      <c r="AU88" s="231"/>
      <c r="AV88" s="231"/>
      <c r="AW88" s="231"/>
      <c r="AX88" s="231"/>
      <c r="AY88" s="231"/>
      <c r="AZ88" s="231"/>
      <c r="BA88" s="231"/>
      <c r="BB88" s="231"/>
      <c r="BC88" s="231"/>
      <c r="BD88" s="231"/>
      <c r="BE88" s="231"/>
      <c r="BF88" s="231"/>
      <c r="BG88" s="231"/>
      <c r="BH88" s="231"/>
      <c r="BI88" s="231"/>
      <c r="BJ88" s="231"/>
      <c r="BK88" s="231"/>
      <c r="BL88" s="231"/>
      <c r="BM88" s="231"/>
      <c r="BN88" s="232"/>
      <c r="BO88" s="91"/>
      <c r="BP88" s="230"/>
      <c r="BQ88" s="231"/>
      <c r="BR88" s="231"/>
      <c r="BS88" s="231"/>
      <c r="BT88" s="231"/>
      <c r="BU88" s="231"/>
      <c r="BV88" s="231"/>
      <c r="BW88" s="231"/>
      <c r="BX88" s="231"/>
      <c r="BY88" s="231"/>
      <c r="BZ88" s="231"/>
      <c r="CA88" s="231"/>
      <c r="CB88" s="231"/>
      <c r="CC88" s="231"/>
      <c r="CD88" s="231"/>
      <c r="CE88" s="231"/>
      <c r="CF88" s="231"/>
      <c r="CG88" s="231"/>
      <c r="CH88" s="231"/>
      <c r="CI88" s="231"/>
      <c r="CJ88" s="231"/>
      <c r="CK88" s="231"/>
      <c r="CL88" s="232"/>
      <c r="CM88" s="72"/>
      <c r="CN88" s="72"/>
      <c r="CP88" s="208"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208"/>
    </row>
    <row r="90" spans="1:94" ht="28.5" customHeight="1" x14ac:dyDescent="0.2">
      <c r="A90" s="86">
        <v>0.1</v>
      </c>
      <c r="B90" s="86"/>
      <c r="C90" s="86"/>
      <c r="D90" s="244" t="s">
        <v>25</v>
      </c>
      <c r="E90" s="245"/>
      <c r="F90" s="245"/>
      <c r="G90" s="245"/>
      <c r="H90" s="245"/>
      <c r="I90" s="245"/>
      <c r="J90" s="245"/>
      <c r="K90" s="246"/>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234"/>
      <c r="AU90" s="234"/>
      <c r="AV90" s="234"/>
      <c r="AW90" s="234"/>
      <c r="AX90" s="234"/>
      <c r="AY90" s="234"/>
      <c r="AZ90" s="234"/>
      <c r="BA90" s="234"/>
      <c r="BB90" s="234"/>
      <c r="BC90" s="234"/>
      <c r="BD90" s="234"/>
      <c r="BE90" s="234"/>
      <c r="BF90" s="234"/>
      <c r="BG90" s="234"/>
      <c r="BH90" s="234"/>
      <c r="BI90" s="234"/>
      <c r="BJ90" s="234"/>
      <c r="BK90" s="234"/>
      <c r="BL90" s="234"/>
      <c r="BM90" s="234"/>
      <c r="BN90" s="235"/>
      <c r="BO90" s="92"/>
      <c r="BP90" s="233"/>
      <c r="BQ90" s="234"/>
      <c r="BR90" s="234"/>
      <c r="BS90" s="234"/>
      <c r="BT90" s="234"/>
      <c r="BU90" s="234"/>
      <c r="BV90" s="234"/>
      <c r="BW90" s="234"/>
      <c r="BX90" s="234"/>
      <c r="BY90" s="234"/>
      <c r="BZ90" s="234"/>
      <c r="CA90" s="234"/>
      <c r="CB90" s="234"/>
      <c r="CC90" s="234"/>
      <c r="CD90" s="234"/>
      <c r="CE90" s="234"/>
      <c r="CF90" s="234"/>
      <c r="CG90" s="234"/>
      <c r="CH90" s="234"/>
      <c r="CI90" s="234"/>
      <c r="CJ90" s="234"/>
      <c r="CK90" s="234"/>
      <c r="CL90" s="235"/>
      <c r="CM90" s="41"/>
      <c r="CN90" s="41"/>
      <c r="CP90" s="208"/>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208"/>
    </row>
    <row r="92" spans="1:94" ht="28.5" customHeight="1" x14ac:dyDescent="0.2">
      <c r="D92" s="241" t="s">
        <v>26</v>
      </c>
      <c r="E92" s="242"/>
      <c r="F92" s="242"/>
      <c r="G92" s="242"/>
      <c r="H92" s="242"/>
      <c r="I92" s="242"/>
      <c r="J92" s="242"/>
      <c r="K92" s="243"/>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231"/>
      <c r="AU92" s="231"/>
      <c r="AV92" s="231"/>
      <c r="AW92" s="231"/>
      <c r="AX92" s="231"/>
      <c r="AY92" s="231"/>
      <c r="AZ92" s="231"/>
      <c r="BA92" s="231"/>
      <c r="BB92" s="231"/>
      <c r="BC92" s="231"/>
      <c r="BD92" s="231"/>
      <c r="BE92" s="231"/>
      <c r="BF92" s="231"/>
      <c r="BG92" s="231"/>
      <c r="BH92" s="231"/>
      <c r="BI92" s="231"/>
      <c r="BJ92" s="231"/>
      <c r="BK92" s="231"/>
      <c r="BL92" s="231"/>
      <c r="BM92" s="231"/>
      <c r="BN92" s="232"/>
      <c r="BO92" s="91"/>
      <c r="BP92" s="230"/>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2"/>
      <c r="CM92" s="72"/>
      <c r="CN92" s="72"/>
      <c r="CP92" s="208"/>
    </row>
  </sheetData>
  <dataConsolidate/>
  <mergeCells count="191">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Q21:Q22"/>
    <mergeCell ref="R21:R22"/>
    <mergeCell ref="S21:S22"/>
    <mergeCell ref="T21:T22"/>
    <mergeCell ref="U21:U22"/>
    <mergeCell ref="E37:P37"/>
    <mergeCell ref="J38:J39"/>
    <mergeCell ref="K21:K22"/>
    <mergeCell ref="H21:H22"/>
    <mergeCell ref="P38:P39"/>
    <mergeCell ref="E49:P49"/>
    <mergeCell ref="J50:J51"/>
    <mergeCell ref="K50:K53"/>
    <mergeCell ref="E45:P45"/>
    <mergeCell ref="I46:I47"/>
    <mergeCell ref="J46:J47"/>
    <mergeCell ref="K46:K47"/>
    <mergeCell ref="L46:L47"/>
    <mergeCell ref="M46:M47"/>
    <mergeCell ref="N46:N47"/>
    <mergeCell ref="P46:P47"/>
    <mergeCell ref="O46:O47"/>
    <mergeCell ref="E20:P20"/>
    <mergeCell ref="F21:F22"/>
    <mergeCell ref="P26:P27"/>
    <mergeCell ref="I26:I27"/>
    <mergeCell ref="J26:J27"/>
    <mergeCell ref="O16:O17"/>
    <mergeCell ref="J16:J18"/>
    <mergeCell ref="I21:I23"/>
    <mergeCell ref="J21:J22"/>
    <mergeCell ref="M26:M27"/>
    <mergeCell ref="N26:N27"/>
    <mergeCell ref="O26:O27"/>
    <mergeCell ref="L26:L2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211" t="s">
        <v>127</v>
      </c>
      <c r="K3" s="211"/>
      <c r="L3" s="211"/>
      <c r="M3" s="211"/>
      <c r="N3" s="211"/>
    </row>
    <row r="4" spans="1:65" ht="86.25" customHeight="1" x14ac:dyDescent="0.2">
      <c r="A4" s="111" t="s">
        <v>137</v>
      </c>
      <c r="B4" s="109"/>
      <c r="C4" s="210" t="s">
        <v>136</v>
      </c>
      <c r="D4" s="210"/>
      <c r="E4" s="210"/>
      <c r="F4" s="210"/>
      <c r="H4" s="108"/>
      <c r="I4" s="108"/>
      <c r="J4" s="211"/>
      <c r="K4" s="211"/>
      <c r="L4" s="211"/>
      <c r="M4" s="211"/>
      <c r="N4" s="211"/>
      <c r="O4" s="256" t="s">
        <v>132</v>
      </c>
      <c r="P4" s="208"/>
      <c r="Q4" s="208" t="s">
        <v>128</v>
      </c>
      <c r="R4" s="208"/>
      <c r="S4" s="208"/>
      <c r="T4" s="208"/>
      <c r="U4" s="208"/>
      <c r="V4" s="208"/>
      <c r="W4" s="208"/>
      <c r="X4" s="208"/>
      <c r="Y4" s="208"/>
      <c r="Z4" s="208"/>
      <c r="AA4" s="208"/>
      <c r="AB4" s="208"/>
      <c r="AC4" s="209" t="s">
        <v>129</v>
      </c>
      <c r="AD4" s="209"/>
    </row>
    <row r="5" spans="1:65" s="73" customFormat="1" ht="51" customHeight="1" x14ac:dyDescent="0.2">
      <c r="B5" s="224" t="s">
        <v>0</v>
      </c>
      <c r="C5" s="224" t="s">
        <v>3</v>
      </c>
      <c r="D5" s="224"/>
      <c r="E5" s="224"/>
      <c r="F5" s="224"/>
      <c r="G5" s="221" t="s">
        <v>4</v>
      </c>
      <c r="H5" s="220" t="s">
        <v>5</v>
      </c>
      <c r="I5" s="220" t="s">
        <v>77</v>
      </c>
      <c r="J5" s="225" t="s">
        <v>78</v>
      </c>
      <c r="K5" s="225"/>
      <c r="L5" s="225"/>
      <c r="M5" s="225"/>
      <c r="N5" s="225" t="s">
        <v>6</v>
      </c>
      <c r="O5" s="220" t="s">
        <v>126</v>
      </c>
      <c r="P5" s="220" t="s">
        <v>0</v>
      </c>
      <c r="Q5" s="228" t="s">
        <v>83</v>
      </c>
      <c r="R5" s="228"/>
      <c r="S5" s="228"/>
      <c r="T5" s="228"/>
      <c r="U5" s="228"/>
      <c r="V5" s="228"/>
      <c r="W5" s="228"/>
      <c r="X5" s="228"/>
      <c r="Y5" s="228"/>
      <c r="Z5" s="228"/>
      <c r="AA5" s="228"/>
      <c r="AB5" s="228"/>
      <c r="AC5" s="220" t="s">
        <v>130</v>
      </c>
      <c r="AD5" s="220"/>
      <c r="AE5" s="221"/>
      <c r="AF5" s="221"/>
      <c r="AG5" s="221"/>
      <c r="AH5" s="221"/>
      <c r="AI5" s="221"/>
      <c r="AJ5" s="221"/>
      <c r="AK5" s="221"/>
      <c r="AL5" s="104"/>
      <c r="AM5" s="222" t="s">
        <v>123</v>
      </c>
      <c r="AN5" s="218">
        <v>2021</v>
      </c>
      <c r="AO5" s="219"/>
      <c r="AP5" s="219"/>
      <c r="AQ5" s="219"/>
      <c r="AR5" s="219"/>
      <c r="AS5" s="219"/>
      <c r="AT5" s="219"/>
      <c r="AU5" s="219"/>
      <c r="AV5" s="219"/>
      <c r="AW5" s="219"/>
      <c r="AX5" s="219"/>
      <c r="AY5" s="219"/>
      <c r="AZ5" s="218">
        <v>2022</v>
      </c>
      <c r="BA5" s="219"/>
      <c r="BB5" s="219"/>
      <c r="BC5" s="219"/>
      <c r="BD5" s="219"/>
      <c r="BE5" s="219"/>
      <c r="BF5" s="219"/>
      <c r="BG5" s="219"/>
      <c r="BH5" s="219"/>
      <c r="BI5" s="219"/>
      <c r="BJ5" s="219"/>
      <c r="BK5" s="219"/>
    </row>
    <row r="6" spans="1:65" s="73" customFormat="1" ht="125.25" customHeight="1" x14ac:dyDescent="0.2">
      <c r="B6" s="224"/>
      <c r="C6" s="81" t="s">
        <v>7</v>
      </c>
      <c r="D6" s="24" t="s">
        <v>8</v>
      </c>
      <c r="E6" s="81" t="s">
        <v>9</v>
      </c>
      <c r="F6" s="81" t="s">
        <v>10</v>
      </c>
      <c r="G6" s="221"/>
      <c r="H6" s="221"/>
      <c r="I6" s="221"/>
      <c r="J6" s="25" t="s">
        <v>86</v>
      </c>
      <c r="K6" s="25" t="s">
        <v>87</v>
      </c>
      <c r="L6" s="25" t="s">
        <v>88</v>
      </c>
      <c r="M6" s="25" t="s">
        <v>89</v>
      </c>
      <c r="N6" s="226"/>
      <c r="O6" s="221"/>
      <c r="P6" s="221"/>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223"/>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215"/>
      <c r="D8" s="215"/>
      <c r="E8" s="215"/>
      <c r="F8" s="215"/>
      <c r="G8" s="215"/>
      <c r="H8" s="215"/>
      <c r="I8" s="215"/>
      <c r="J8" s="215"/>
      <c r="K8" s="215"/>
      <c r="L8" s="215"/>
      <c r="M8" s="215"/>
      <c r="N8" s="215"/>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216"/>
      <c r="H9" s="237" t="s">
        <v>119</v>
      </c>
      <c r="I9" s="217" t="s">
        <v>1</v>
      </c>
      <c r="J9" s="212">
        <v>0</v>
      </c>
      <c r="K9" s="212">
        <v>100000</v>
      </c>
      <c r="L9" s="212">
        <v>0</v>
      </c>
      <c r="M9" s="212">
        <v>0</v>
      </c>
      <c r="N9" s="212">
        <f>SUM(J9:M10)</f>
        <v>100000</v>
      </c>
      <c r="O9" s="251"/>
      <c r="P9" s="251"/>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216"/>
      <c r="H10" s="237"/>
      <c r="I10" s="217"/>
      <c r="J10" s="212"/>
      <c r="K10" s="212"/>
      <c r="L10" s="212"/>
      <c r="M10" s="212"/>
      <c r="N10" s="212"/>
      <c r="O10" s="255"/>
      <c r="P10" s="255"/>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216"/>
      <c r="H11" s="237"/>
      <c r="I11" s="217"/>
      <c r="J11" s="98">
        <v>0</v>
      </c>
      <c r="K11" s="98">
        <v>15000</v>
      </c>
      <c r="L11" s="98">
        <v>0</v>
      </c>
      <c r="M11" s="98">
        <v>0</v>
      </c>
      <c r="N11" s="98">
        <f>SUM(J11:M11)</f>
        <v>15000</v>
      </c>
      <c r="O11" s="252"/>
      <c r="P11" s="252"/>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236"/>
      <c r="D13" s="236"/>
      <c r="E13" s="236"/>
      <c r="F13" s="236"/>
      <c r="G13" s="236"/>
      <c r="H13" s="236"/>
      <c r="I13" s="236"/>
      <c r="J13" s="236"/>
      <c r="K13" s="236"/>
      <c r="L13" s="236"/>
      <c r="M13" s="236"/>
      <c r="N13" s="236"/>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216">
        <v>0</v>
      </c>
      <c r="E14" s="216">
        <v>0</v>
      </c>
      <c r="F14" s="216">
        <v>0</v>
      </c>
      <c r="G14" s="216"/>
      <c r="H14" s="237" t="s">
        <v>112</v>
      </c>
      <c r="I14" s="216"/>
      <c r="J14" s="212">
        <v>0</v>
      </c>
      <c r="K14" s="212">
        <v>50000</v>
      </c>
      <c r="L14" s="212">
        <v>0</v>
      </c>
      <c r="M14" s="212">
        <v>0</v>
      </c>
      <c r="N14" s="212">
        <f>SUM(J14:M15)</f>
        <v>50000</v>
      </c>
      <c r="O14" s="251"/>
      <c r="P14" s="251"/>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216"/>
      <c r="E15" s="216"/>
      <c r="F15" s="216"/>
      <c r="G15" s="216"/>
      <c r="H15" s="237"/>
      <c r="I15" s="216"/>
      <c r="J15" s="212"/>
      <c r="K15" s="212"/>
      <c r="L15" s="212"/>
      <c r="M15" s="212"/>
      <c r="N15" s="212"/>
      <c r="O15" s="255"/>
      <c r="P15" s="255"/>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216"/>
      <c r="H16" s="31" t="s">
        <v>113</v>
      </c>
      <c r="I16" s="97" t="s">
        <v>1</v>
      </c>
      <c r="J16" s="98">
        <v>0</v>
      </c>
      <c r="K16" s="98">
        <v>10000</v>
      </c>
      <c r="L16" s="98">
        <v>0</v>
      </c>
      <c r="M16" s="98">
        <v>0</v>
      </c>
      <c r="N16" s="98">
        <f>SUM(J16:M16)</f>
        <v>10000</v>
      </c>
      <c r="O16" s="252"/>
      <c r="P16" s="252"/>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215"/>
      <c r="D18" s="215"/>
      <c r="E18" s="215"/>
      <c r="F18" s="215"/>
      <c r="G18" s="215"/>
      <c r="H18" s="215"/>
      <c r="I18" s="215"/>
      <c r="J18" s="215"/>
      <c r="K18" s="215"/>
      <c r="L18" s="215"/>
      <c r="M18" s="215"/>
      <c r="N18" s="215"/>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239"/>
      <c r="H19" s="237" t="s">
        <v>114</v>
      </c>
      <c r="I19" s="238"/>
      <c r="J19" s="212">
        <v>0</v>
      </c>
      <c r="K19" s="212">
        <v>0</v>
      </c>
      <c r="L19" s="212">
        <v>100000</v>
      </c>
      <c r="M19" s="212">
        <v>0</v>
      </c>
      <c r="N19" s="212">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240"/>
      <c r="H20" s="237"/>
      <c r="I20" s="238"/>
      <c r="J20" s="212"/>
      <c r="K20" s="212"/>
      <c r="L20" s="212"/>
      <c r="M20" s="212"/>
      <c r="N20" s="212"/>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215"/>
      <c r="D22" s="215"/>
      <c r="E22" s="215"/>
      <c r="F22" s="215"/>
      <c r="G22" s="215"/>
      <c r="H22" s="215"/>
      <c r="I22" s="215"/>
      <c r="J22" s="215"/>
      <c r="K22" s="215"/>
      <c r="L22" s="215"/>
      <c r="M22" s="215"/>
      <c r="N22" s="215"/>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238"/>
      <c r="H23" s="237" t="s">
        <v>115</v>
      </c>
      <c r="I23" s="238"/>
      <c r="J23" s="212">
        <v>0</v>
      </c>
      <c r="K23" s="212">
        <v>0</v>
      </c>
      <c r="L23" s="212">
        <v>50000</v>
      </c>
      <c r="M23" s="212">
        <v>0</v>
      </c>
      <c r="N23" s="212">
        <f>+SUM(J23:M24)</f>
        <v>50000</v>
      </c>
      <c r="O23" s="251"/>
      <c r="P23" s="251"/>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238"/>
      <c r="H24" s="237"/>
      <c r="I24" s="238"/>
      <c r="J24" s="212"/>
      <c r="K24" s="212"/>
      <c r="L24" s="212"/>
      <c r="M24" s="212"/>
      <c r="N24" s="212"/>
      <c r="O24" s="252"/>
      <c r="P24" s="252"/>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236" t="s">
        <v>1</v>
      </c>
      <c r="D26" s="236"/>
      <c r="E26" s="236"/>
      <c r="F26" s="236"/>
      <c r="G26" s="236"/>
      <c r="H26" s="236"/>
      <c r="I26" s="236"/>
      <c r="J26" s="236"/>
      <c r="K26" s="236"/>
      <c r="L26" s="236"/>
      <c r="M26" s="236"/>
      <c r="N26" s="236"/>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239"/>
      <c r="H27" s="237" t="s">
        <v>116</v>
      </c>
      <c r="I27" s="238"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240"/>
      <c r="H28" s="237"/>
      <c r="I28" s="238"/>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215"/>
      <c r="D30" s="215"/>
      <c r="E30" s="215"/>
      <c r="F30" s="215"/>
      <c r="G30" s="215"/>
      <c r="H30" s="215"/>
      <c r="I30" s="215"/>
      <c r="J30" s="215"/>
      <c r="K30" s="215"/>
      <c r="L30" s="215"/>
      <c r="M30" s="215"/>
      <c r="N30" s="215"/>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239"/>
      <c r="H31" s="237" t="s">
        <v>117</v>
      </c>
      <c r="I31" s="99" t="s">
        <v>27</v>
      </c>
      <c r="J31" s="247">
        <v>0</v>
      </c>
      <c r="K31" s="247">
        <v>0</v>
      </c>
      <c r="L31" s="247">
        <v>50000</v>
      </c>
      <c r="M31" s="247">
        <v>0</v>
      </c>
      <c r="N31" s="247">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240"/>
      <c r="H32" s="237"/>
      <c r="I32" s="99"/>
      <c r="J32" s="248"/>
      <c r="K32" s="248"/>
      <c r="L32" s="248"/>
      <c r="M32" s="248"/>
      <c r="N32" s="248"/>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215"/>
      <c r="D34" s="215"/>
      <c r="E34" s="215"/>
      <c r="F34" s="215"/>
      <c r="G34" s="215"/>
      <c r="H34" s="215"/>
      <c r="I34" s="215"/>
      <c r="J34" s="215"/>
      <c r="K34" s="215"/>
      <c r="L34" s="215"/>
      <c r="M34" s="215"/>
      <c r="N34" s="215"/>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238"/>
      <c r="H35" s="237" t="s">
        <v>118</v>
      </c>
      <c r="I35" s="238" t="s">
        <v>27</v>
      </c>
      <c r="J35" s="212">
        <v>0</v>
      </c>
      <c r="K35" s="212">
        <v>50000</v>
      </c>
      <c r="L35" s="212">
        <v>0</v>
      </c>
      <c r="M35" s="212">
        <v>0</v>
      </c>
      <c r="N35" s="212">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238"/>
      <c r="H36" s="237"/>
      <c r="I36" s="238"/>
      <c r="J36" s="212"/>
      <c r="K36" s="212"/>
      <c r="L36" s="212"/>
      <c r="M36" s="212"/>
      <c r="N36" s="212"/>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215"/>
      <c r="D38" s="215"/>
      <c r="E38" s="215"/>
      <c r="F38" s="215"/>
      <c r="G38" s="215"/>
      <c r="H38" s="215"/>
      <c r="I38" s="215"/>
      <c r="J38" s="215"/>
      <c r="K38" s="215"/>
      <c r="L38" s="215"/>
      <c r="M38" s="215"/>
      <c r="N38" s="215"/>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216" t="s">
        <v>42</v>
      </c>
      <c r="H39" s="216" t="s">
        <v>34</v>
      </c>
      <c r="I39" s="216" t="s">
        <v>45</v>
      </c>
      <c r="J39" s="212">
        <v>0</v>
      </c>
      <c r="K39" s="212">
        <v>50000</v>
      </c>
      <c r="L39" s="212">
        <v>0</v>
      </c>
      <c r="M39" s="212">
        <v>0</v>
      </c>
      <c r="N39" s="212">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216"/>
      <c r="H40" s="216"/>
      <c r="I40" s="216"/>
      <c r="J40" s="212"/>
      <c r="K40" s="212"/>
      <c r="L40" s="212"/>
      <c r="M40" s="212"/>
      <c r="N40" s="212"/>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215"/>
      <c r="D42" s="215"/>
      <c r="E42" s="215"/>
      <c r="F42" s="215"/>
      <c r="G42" s="215"/>
      <c r="H42" s="215"/>
      <c r="I42" s="215"/>
      <c r="J42" s="215"/>
      <c r="K42" s="215"/>
      <c r="L42" s="215"/>
      <c r="M42" s="215"/>
      <c r="N42" s="215"/>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237" t="s">
        <v>34</v>
      </c>
      <c r="I43" s="238"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237"/>
      <c r="I44" s="238"/>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238"/>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238"/>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215"/>
      <c r="D48" s="215"/>
      <c r="E48" s="215"/>
      <c r="F48" s="215"/>
      <c r="G48" s="215"/>
      <c r="H48" s="215"/>
      <c r="I48" s="215"/>
      <c r="J48" s="215"/>
      <c r="K48" s="215"/>
      <c r="L48" s="215"/>
      <c r="M48" s="215"/>
      <c r="N48" s="215"/>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238" t="s">
        <v>50</v>
      </c>
      <c r="H49" s="237" t="s">
        <v>34</v>
      </c>
      <c r="I49" s="238" t="s">
        <v>27</v>
      </c>
      <c r="J49" s="212">
        <v>0</v>
      </c>
      <c r="K49" s="212">
        <v>0</v>
      </c>
      <c r="L49" s="212">
        <v>50000</v>
      </c>
      <c r="M49" s="212">
        <v>0</v>
      </c>
      <c r="N49" s="212">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238"/>
      <c r="H50" s="237"/>
      <c r="I50" s="238"/>
      <c r="J50" s="212"/>
      <c r="K50" s="212"/>
      <c r="L50" s="212"/>
      <c r="M50" s="212"/>
      <c r="N50" s="212"/>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215"/>
      <c r="D52" s="215"/>
      <c r="E52" s="215"/>
      <c r="F52" s="215"/>
      <c r="G52" s="215"/>
      <c r="H52" s="215"/>
      <c r="I52" s="215"/>
      <c r="J52" s="215"/>
      <c r="K52" s="215"/>
      <c r="L52" s="215"/>
      <c r="M52" s="215"/>
      <c r="N52" s="215"/>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238"/>
      <c r="H53" s="237" t="s">
        <v>34</v>
      </c>
      <c r="I53" s="238"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238"/>
      <c r="H54" s="237"/>
      <c r="I54" s="238"/>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238"/>
      <c r="H55" s="31" t="s">
        <v>36</v>
      </c>
      <c r="I55" s="238"/>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215"/>
      <c r="D57" s="215"/>
      <c r="E57" s="215"/>
      <c r="F57" s="215"/>
      <c r="G57" s="215"/>
      <c r="H57" s="215"/>
      <c r="I57" s="215"/>
      <c r="J57" s="215"/>
      <c r="K57" s="215"/>
      <c r="L57" s="215"/>
      <c r="M57" s="215"/>
      <c r="N57" s="215"/>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238"/>
      <c r="H58" s="216" t="s">
        <v>34</v>
      </c>
      <c r="I58" s="238"/>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238"/>
      <c r="H59" s="216"/>
      <c r="I59" s="238"/>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215"/>
      <c r="D61" s="215"/>
      <c r="E61" s="215"/>
      <c r="F61" s="215"/>
      <c r="G61" s="215"/>
      <c r="H61" s="215"/>
      <c r="I61" s="215"/>
      <c r="J61" s="215"/>
      <c r="K61" s="215"/>
      <c r="L61" s="215"/>
      <c r="M61" s="215"/>
      <c r="N61" s="215"/>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216" t="s">
        <v>34</v>
      </c>
      <c r="I62" s="239"/>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216"/>
      <c r="I63" s="240"/>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215"/>
      <c r="D65" s="215"/>
      <c r="E65" s="215"/>
      <c r="F65" s="215"/>
      <c r="G65" s="215"/>
      <c r="H65" s="215"/>
      <c r="I65" s="215"/>
      <c r="J65" s="215"/>
      <c r="K65" s="215"/>
      <c r="L65" s="215"/>
      <c r="M65" s="215"/>
      <c r="N65" s="215"/>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215"/>
      <c r="D68" s="215"/>
      <c r="E68" s="215"/>
      <c r="F68" s="215"/>
      <c r="G68" s="215"/>
      <c r="H68" s="215"/>
      <c r="I68" s="215"/>
      <c r="J68" s="215"/>
      <c r="K68" s="215"/>
      <c r="L68" s="215"/>
      <c r="M68" s="215"/>
      <c r="N68" s="215"/>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238" t="s">
        <v>23</v>
      </c>
      <c r="H69" s="237" t="s">
        <v>34</v>
      </c>
      <c r="I69" s="238" t="s">
        <v>46</v>
      </c>
      <c r="J69" s="212">
        <v>0</v>
      </c>
      <c r="K69" s="212">
        <v>50000</v>
      </c>
      <c r="L69" s="212">
        <v>0</v>
      </c>
      <c r="M69" s="212">
        <v>0</v>
      </c>
      <c r="N69" s="212">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238"/>
      <c r="H70" s="237"/>
      <c r="I70" s="238"/>
      <c r="J70" s="212"/>
      <c r="K70" s="212"/>
      <c r="L70" s="212"/>
      <c r="M70" s="212"/>
      <c r="N70" s="212"/>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215"/>
      <c r="D72" s="215"/>
      <c r="E72" s="215"/>
      <c r="F72" s="215"/>
      <c r="G72" s="215"/>
      <c r="H72" s="215"/>
      <c r="I72" s="215"/>
      <c r="J72" s="215"/>
      <c r="K72" s="215"/>
      <c r="L72" s="215"/>
      <c r="M72" s="215"/>
      <c r="N72" s="215"/>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215"/>
      <c r="D75" s="215"/>
      <c r="E75" s="215"/>
      <c r="F75" s="215"/>
      <c r="G75" s="215"/>
      <c r="H75" s="215"/>
      <c r="I75" s="215"/>
      <c r="J75" s="215"/>
      <c r="K75" s="215"/>
      <c r="L75" s="215"/>
      <c r="M75" s="215"/>
      <c r="N75" s="215"/>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215"/>
      <c r="D78" s="215"/>
      <c r="E78" s="215"/>
      <c r="F78" s="215"/>
      <c r="G78" s="215"/>
      <c r="H78" s="215"/>
      <c r="I78" s="215"/>
      <c r="J78" s="215"/>
      <c r="K78" s="215"/>
      <c r="L78" s="215"/>
      <c r="M78" s="215"/>
      <c r="N78" s="215"/>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241" t="s">
        <v>24</v>
      </c>
      <c r="C81" s="242"/>
      <c r="D81" s="242"/>
      <c r="E81" s="242"/>
      <c r="F81" s="242"/>
      <c r="G81" s="242"/>
      <c r="H81" s="242"/>
      <c r="I81" s="243"/>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230"/>
      <c r="P81" s="231"/>
      <c r="Q81" s="231"/>
      <c r="R81" s="231"/>
      <c r="S81" s="231"/>
      <c r="T81" s="231"/>
      <c r="U81" s="231"/>
      <c r="V81" s="231"/>
      <c r="W81" s="231"/>
      <c r="X81" s="231"/>
      <c r="Y81" s="231"/>
      <c r="Z81" s="231"/>
      <c r="AA81" s="231"/>
      <c r="AB81" s="231"/>
      <c r="AC81" s="231"/>
      <c r="AD81" s="231"/>
      <c r="AE81" s="231"/>
      <c r="AF81" s="231"/>
      <c r="AG81" s="231"/>
      <c r="AH81" s="231"/>
      <c r="AI81" s="231"/>
      <c r="AJ81" s="231"/>
      <c r="AK81" s="232"/>
      <c r="AL81" s="93"/>
      <c r="AM81" s="230"/>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2"/>
      <c r="BJ81" s="72"/>
      <c r="BK81" s="72"/>
      <c r="BM81" s="208"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208"/>
    </row>
    <row r="83" spans="1:65" ht="28.5" customHeight="1" x14ac:dyDescent="0.2">
      <c r="A83" s="86">
        <v>0.1</v>
      </c>
      <c r="B83" s="244" t="s">
        <v>25</v>
      </c>
      <c r="C83" s="245"/>
      <c r="D83" s="245"/>
      <c r="E83" s="245"/>
      <c r="F83" s="245"/>
      <c r="G83" s="245"/>
      <c r="H83" s="245"/>
      <c r="I83" s="246"/>
      <c r="J83" s="85">
        <f>+J81*$A$83</f>
        <v>0</v>
      </c>
      <c r="K83" s="85">
        <f>+K81*$A$83</f>
        <v>35000</v>
      </c>
      <c r="L83" s="85">
        <f>+L81*$A$83</f>
        <v>32000</v>
      </c>
      <c r="M83" s="85">
        <f>+M81*$A$83</f>
        <v>5000</v>
      </c>
      <c r="N83" s="85">
        <f>+N81*$A$83</f>
        <v>72000</v>
      </c>
      <c r="O83" s="233"/>
      <c r="P83" s="234"/>
      <c r="Q83" s="234"/>
      <c r="R83" s="234"/>
      <c r="S83" s="234"/>
      <c r="T83" s="234"/>
      <c r="U83" s="234"/>
      <c r="V83" s="234"/>
      <c r="W83" s="234"/>
      <c r="X83" s="234"/>
      <c r="Y83" s="234"/>
      <c r="Z83" s="234"/>
      <c r="AA83" s="234"/>
      <c r="AB83" s="234"/>
      <c r="AC83" s="234"/>
      <c r="AD83" s="234"/>
      <c r="AE83" s="234"/>
      <c r="AF83" s="234"/>
      <c r="AG83" s="234"/>
      <c r="AH83" s="234"/>
      <c r="AI83" s="234"/>
      <c r="AJ83" s="234"/>
      <c r="AK83" s="235"/>
      <c r="AL83" s="94"/>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5"/>
      <c r="BJ83" s="41"/>
      <c r="BK83" s="41"/>
      <c r="BM83" s="208"/>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208"/>
    </row>
    <row r="85" spans="1:65" ht="28.5" customHeight="1" x14ac:dyDescent="0.2">
      <c r="B85" s="241" t="s">
        <v>26</v>
      </c>
      <c r="C85" s="242"/>
      <c r="D85" s="242"/>
      <c r="E85" s="242"/>
      <c r="F85" s="242"/>
      <c r="G85" s="242"/>
      <c r="H85" s="242"/>
      <c r="I85" s="243"/>
      <c r="J85" s="71">
        <f>+SUM(J83,J81)</f>
        <v>0</v>
      </c>
      <c r="K85" s="71">
        <f>+SUM(K83,K81)</f>
        <v>385000</v>
      </c>
      <c r="L85" s="71">
        <f>+SUM(L83,L81)</f>
        <v>352000</v>
      </c>
      <c r="M85" s="71">
        <f>+SUM(M83,M81)</f>
        <v>55000</v>
      </c>
      <c r="N85" s="71">
        <f>+SUM(N83,N81)</f>
        <v>792000</v>
      </c>
      <c r="O85" s="230"/>
      <c r="P85" s="231"/>
      <c r="Q85" s="231"/>
      <c r="R85" s="231"/>
      <c r="S85" s="231"/>
      <c r="T85" s="231"/>
      <c r="U85" s="231"/>
      <c r="V85" s="231"/>
      <c r="W85" s="231"/>
      <c r="X85" s="231"/>
      <c r="Y85" s="231"/>
      <c r="Z85" s="231"/>
      <c r="AA85" s="231"/>
      <c r="AB85" s="231"/>
      <c r="AC85" s="231"/>
      <c r="AD85" s="231"/>
      <c r="AE85" s="231"/>
      <c r="AF85" s="231"/>
      <c r="AG85" s="231"/>
      <c r="AH85" s="231"/>
      <c r="AI85" s="231"/>
      <c r="AJ85" s="231"/>
      <c r="AK85" s="232"/>
      <c r="AL85" s="93"/>
      <c r="AM85" s="230"/>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2"/>
      <c r="BJ85" s="72"/>
      <c r="BK85" s="72"/>
      <c r="BM85" s="208"/>
    </row>
  </sheetData>
  <dataConsolidate/>
  <mergeCells count="14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 ref="C65:N65"/>
    <mergeCell ref="C68:N68"/>
    <mergeCell ref="G69:G70"/>
    <mergeCell ref="H69:H70"/>
    <mergeCell ref="I69:I70"/>
    <mergeCell ref="J69:J70"/>
    <mergeCell ref="K69:K70"/>
    <mergeCell ref="L69:L70"/>
    <mergeCell ref="M69:M70"/>
    <mergeCell ref="N69:N70"/>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G39:G40"/>
    <mergeCell ref="H39:H40"/>
    <mergeCell ref="I39:I40"/>
    <mergeCell ref="J39:J40"/>
    <mergeCell ref="K39:K40"/>
    <mergeCell ref="L39:L40"/>
    <mergeCell ref="M39:M40"/>
    <mergeCell ref="N39:N40"/>
    <mergeCell ref="C61:N61"/>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C26:N26"/>
    <mergeCell ref="M19:M20"/>
    <mergeCell ref="G19:G20"/>
    <mergeCell ref="G27:G28"/>
    <mergeCell ref="H27:H28"/>
    <mergeCell ref="I27:I28"/>
    <mergeCell ref="N19:N20"/>
    <mergeCell ref="C22:N22"/>
    <mergeCell ref="G23:G24"/>
    <mergeCell ref="H23:H24"/>
    <mergeCell ref="I23:I24"/>
    <mergeCell ref="J23:J24"/>
    <mergeCell ref="H19:H20"/>
    <mergeCell ref="P23:P24"/>
    <mergeCell ref="K23:K24"/>
    <mergeCell ref="L23:L24"/>
    <mergeCell ref="M23:M24"/>
    <mergeCell ref="N23:N24"/>
    <mergeCell ref="C18:N18"/>
    <mergeCell ref="I19:I20"/>
    <mergeCell ref="J19:J20"/>
    <mergeCell ref="K19:K20"/>
    <mergeCell ref="L19:L20"/>
    <mergeCell ref="O23:O24"/>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J3:N4"/>
    <mergeCell ref="C4:F4"/>
    <mergeCell ref="O4:P4"/>
    <mergeCell ref="Q4:AB4"/>
    <mergeCell ref="AC4:AD4"/>
    <mergeCell ref="B5:B6"/>
    <mergeCell ref="C5:F5"/>
    <mergeCell ref="G5:G6"/>
    <mergeCell ref="H5:H6"/>
    <mergeCell ref="I5:I6"/>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257"/>
      <c r="G1" s="257"/>
      <c r="H1" s="257"/>
      <c r="I1" s="6"/>
    </row>
    <row r="2" spans="6:9" x14ac:dyDescent="0.25">
      <c r="F2" s="258" t="s">
        <v>37</v>
      </c>
      <c r="G2" s="259"/>
      <c r="H2" s="259"/>
      <c r="I2" s="260"/>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261" t="s">
        <v>59</v>
      </c>
      <c r="G8" s="262"/>
      <c r="H8" s="262"/>
      <c r="I8" s="263"/>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261"/>
      <c r="G14" s="262"/>
      <c r="H14" s="262"/>
      <c r="I14" s="263"/>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 Hoja1 Monitoreo</vt:lpstr>
      <vt:lpstr>Hoja1</vt:lpstr>
      <vt:lpstr>Propuesta Productos-actividades</vt:lpstr>
      <vt:lpstr>Propuesta Productos-activid (2)</vt:lpstr>
      <vt:lpstr>Tabla de Referencia $</vt:lpstr>
      <vt:lpstr>' Hoja1 Monitoreo'!Área_de_impresión</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2022-07-15T23:43:29Z</dcterms:modified>
</cp:coreProperties>
</file>