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PRESUPUESTO\FEBRERO\"/>
    </mc:Choice>
  </mc:AlternateContent>
  <bookViews>
    <workbookView xWindow="0" yWindow="0" windowWidth="21600" windowHeight="9480"/>
  </bookViews>
  <sheets>
    <sheet name="REG. Y PAGO PROVEEDORES" sheetId="1" r:id="rId1"/>
  </sheets>
  <externalReferences>
    <externalReference r:id="rId2"/>
    <externalReference r:id="rId3"/>
    <externalReference r:id="rId4"/>
  </externalReferences>
  <definedNames>
    <definedName name="_xlnm.Print_Area" localSheetId="0">'REG. Y PAGO PROVEEDORES'!$12:$12</definedName>
    <definedName name="_xlnm.Print_Titles" localSheetId="0">'REG. Y PAGO PROVEEDORES'!$12:$12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N17" i="1"/>
  <c r="M30" i="1" l="1"/>
  <c r="I30" i="1"/>
  <c r="L30" i="1"/>
  <c r="M29" i="1"/>
  <c r="M28" i="1"/>
  <c r="M27" i="1"/>
  <c r="M26" i="1"/>
  <c r="M25" i="1"/>
  <c r="N24" i="1"/>
  <c r="M23" i="1"/>
  <c r="N22" i="1"/>
  <c r="M21" i="1"/>
  <c r="M20" i="1"/>
  <c r="J19" i="1"/>
  <c r="N19" i="1" s="1"/>
  <c r="L18" i="1"/>
  <c r="K18" i="1"/>
  <c r="J18" i="1"/>
  <c r="J30" i="1" s="1"/>
  <c r="L17" i="1"/>
  <c r="K17" i="1"/>
  <c r="J17" i="1"/>
  <c r="M16" i="1"/>
  <c r="J15" i="1"/>
  <c r="N15" i="1" s="1"/>
  <c r="L14" i="1"/>
  <c r="K14" i="1"/>
  <c r="J14" i="1"/>
  <c r="E14" i="1"/>
  <c r="D14" i="1"/>
  <c r="M13" i="1"/>
  <c r="N18" i="1" l="1"/>
  <c r="N30" i="1" s="1"/>
  <c r="N14" i="1"/>
</calcChain>
</file>

<file path=xl/sharedStrings.xml><?xml version="1.0" encoding="utf-8"?>
<sst xmlns="http://schemas.openxmlformats.org/spreadsheetml/2006/main" count="105" uniqueCount="103">
  <si>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</si>
  <si>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</si>
  <si>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</si>
  <si>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</si>
  <si>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</si>
  <si>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</si>
  <si>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</si>
  <si>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</si>
  <si>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</si>
  <si>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</si>
  <si>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</si>
  <si>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</si>
  <si>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</si>
  <si>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</si>
  <si>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</si>
  <si>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RSV MENSAJERIA</t>
  </si>
  <si>
    <t>FT- 0085</t>
  </si>
  <si>
    <t>93/14</t>
  </si>
  <si>
    <t>Adq. Servicio entrega correspondencia.</t>
  </si>
  <si>
    <t>AENOR DOMINICANA SRL</t>
  </si>
  <si>
    <t>00328/2019</t>
  </si>
  <si>
    <t>Para registrar servicio de contratación  de empresa certificadora para auditoria al sistema de gestión de calidad.</t>
  </si>
  <si>
    <t>HILDEGARDE SUAREZ DE CASTELLANOS</t>
  </si>
  <si>
    <t>14/04/2021 05/07/2021 26/07/2021 15/10/2021 30/11/2021</t>
  </si>
  <si>
    <t>B1500000041 B1500000045 B1500000046 B1500000047 B1500000048</t>
  </si>
  <si>
    <t>00004/2021</t>
  </si>
  <si>
    <t>Para registrar pago notarización de contratos.</t>
  </si>
  <si>
    <t>05/05/2021 30/07/2021 30/08/2021</t>
  </si>
  <si>
    <t>4611855-TR 7532392-TR 8381738-TR</t>
  </si>
  <si>
    <t>MULTISERVICIS GENERALES</t>
  </si>
  <si>
    <t>B1500000350</t>
  </si>
  <si>
    <t>00025/2021</t>
  </si>
  <si>
    <t xml:space="preserve">Adquisición de café, azúcar y té para uso en la institución. </t>
  </si>
  <si>
    <t>FAROSE SOLUTIONS GROUP, SRL.</t>
  </si>
  <si>
    <t>00056/2021</t>
  </si>
  <si>
    <t>Para registrar servicio de mantenimiento y reparación de aires acondicionados de la institución por 6 meses.</t>
  </si>
  <si>
    <t>CF ASOCIADOS BUSINESS ADVISORY SERVICES, SRL</t>
  </si>
  <si>
    <t>B1500000006</t>
  </si>
  <si>
    <t>00066/2021</t>
  </si>
  <si>
    <t>Para registrar servicio de consultoria para asistencia tecnica en el fortalecimiento del SISANOC, financiado con fondos de la unión europea.</t>
  </si>
  <si>
    <t>AGUA CRYSTAL</t>
  </si>
  <si>
    <t>00205/2021</t>
  </si>
  <si>
    <t>Adquisición de Botellones y fardos botellitas de agua para consumo en la institución. o/c 00205 d/f 30/11/2021.</t>
  </si>
  <si>
    <t>ITCORP GONGLOSS, SRL.</t>
  </si>
  <si>
    <t>B1500000473</t>
  </si>
  <si>
    <t>00167/2021</t>
  </si>
  <si>
    <t>Para registrar adquisición de swich cisco 9200L-4X-E PARA centro de datos de tecnología de la institución, financiado con fondos de la unión europea a traves del PROGEF.</t>
  </si>
  <si>
    <t>PENDIENTE ENTREGA</t>
  </si>
  <si>
    <t>B1500000474</t>
  </si>
  <si>
    <t>00209/2021</t>
  </si>
  <si>
    <t>Para registrar adquisición de swich cisco 9200L-4X-E PARA centro de datos de tecnología de la institución, financiado con fondos de la unión europea atraves del PROGEF.</t>
  </si>
  <si>
    <t xml:space="preserve">PENDIENTE ENTREGA </t>
  </si>
  <si>
    <t>MEJIA PRADO PEST CONTROL, SRL</t>
  </si>
  <si>
    <t>B1500000330</t>
  </si>
  <si>
    <t>00048/2021</t>
  </si>
  <si>
    <t>Para registrar servicio de fumigación anti-insectos por 6 meses en todas las áreas de la Institución. Dirigida a MIPYME.</t>
  </si>
  <si>
    <t>no esta al dia con sus obligaciones fiscales</t>
  </si>
  <si>
    <t>SOLUCIONES GLOBALES JM, SA.</t>
  </si>
  <si>
    <t>B1500000173</t>
  </si>
  <si>
    <t>00246/2021</t>
  </si>
  <si>
    <t>Para registrar adquisición de computadoras para uso en la institución, financiados con fondos de la unión europa a través del PROGEF.</t>
  </si>
  <si>
    <t>EN PROCESO PAGO</t>
  </si>
  <si>
    <t>CODETEL</t>
  </si>
  <si>
    <t>SEGURO NACIONAL DE SALUD (SENASA)</t>
  </si>
  <si>
    <t>C&amp;C TECHNOLOGY SUPPLY, SRL.</t>
  </si>
  <si>
    <t>CONT. 0067/2021</t>
  </si>
  <si>
    <t>Para registrar servicio de almuerzos y cenas para el personal de la institución.</t>
  </si>
  <si>
    <t>DEUDA ADMINISTRATIVA</t>
  </si>
  <si>
    <t xml:space="preserve"> Sonia Thomas Martínez</t>
  </si>
  <si>
    <t>Dionicio Félix Castro</t>
  </si>
  <si>
    <t>Luis Dario Terrero Méndez</t>
  </si>
  <si>
    <t>Preparado por</t>
  </si>
  <si>
    <t xml:space="preserve">Revisado </t>
  </si>
  <si>
    <t>Autorizado por</t>
  </si>
  <si>
    <t xml:space="preserve"> Contadora</t>
  </si>
  <si>
    <t>Enc. División Financiera</t>
  </si>
  <si>
    <t>Enc. Depto. Adm. y Financiero</t>
  </si>
  <si>
    <t>febrero 2022</t>
  </si>
  <si>
    <t>06/07/2021 03/08/2021 07/09/2021 25/10/2021 25/10/2021 08/11/2021 08/11/2021 06/12/2021 05/01/2022</t>
  </si>
  <si>
    <t>B1500000104 B1500000109 B1500000111 B1500000114 B1500000115 B1500000116 B1500000117 B1500000119 B1500000122</t>
  </si>
  <si>
    <t>30/11/2021 02/12/2021 06/12/2021 09/12/2021 13/12/2021 16/12/2021 21/12/2021 28/12/2021 07/01/2022 13/01/2022 17/01/2022 25/01/2022 27/01/2022 01/02/2022 03/02/2022 07/02/2022 10/02/2022 14/02/2022  17/02/2022 21/02/2022 24/02/2022 28/02/2022</t>
  </si>
  <si>
    <t>B1500030384 B1500030438 B1500030488 B1500030558 B1500030603 B1500030666 B1500030740 B1500030809 B1500033576 B1500033671 B1500033720 B1500033839 B1500033882 B1500034030 B1500034039 B1500034087 B1500034174 B1500034226 B1500034312 B1500034373 B1500034459 B1500034480</t>
  </si>
  <si>
    <t>12/1/2022 28/02/2022</t>
  </si>
  <si>
    <t>64750-TR 1855502-TR</t>
  </si>
  <si>
    <t>03/01/2022 09/02/2022</t>
  </si>
  <si>
    <t>B1500000243 B1500000252</t>
  </si>
  <si>
    <t>1291910-TR</t>
  </si>
  <si>
    <t>SEGUROS RESERVAS</t>
  </si>
  <si>
    <t>11/02/2022, 15/02/2022, 18/02/2022</t>
  </si>
  <si>
    <t>B1500033543, B1500033541, B1500033579, B1500033658, B1500033657</t>
  </si>
  <si>
    <t>Para registrar renovación polizas seguro equipos de transporte, mobiliarios y equipos de oficina</t>
  </si>
  <si>
    <t>GRUPO BRIZATLANTICA DEL CARIBE, SRL.</t>
  </si>
  <si>
    <t>B1500000107</t>
  </si>
  <si>
    <t>00001/2022</t>
  </si>
  <si>
    <t>Para registrar adquisición de café para uso en la institución. Didirgido a MIPYMES.</t>
  </si>
  <si>
    <t>ABASTECIMINETOS COMERCIALES FJJ, SRL.</t>
  </si>
  <si>
    <t>B1500000349</t>
  </si>
  <si>
    <t>00002/2022</t>
  </si>
  <si>
    <t>Para registrar adquisición de azucar para uso en la institución. Didirgido a MIPYMES.</t>
  </si>
  <si>
    <t>B1500161730 B1500161737 B1500161718</t>
  </si>
  <si>
    <t>Para registrar pago facturas (cuentas no. 718024430 Telefonos e Internet correspondientes al mes de febrero 2022 .</t>
  </si>
  <si>
    <t>B1500005846</t>
  </si>
  <si>
    <t>Para registrar pago diferencia asumida por la institución de la poliza no. 06492 seguro complementario de empleados durante el periodo del 01/03/2022 al 31/03/2022.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</si>
</sst>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Fill="1" applyBorder="1"/>
    <xf numFmtId="165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5" fontId="0" fillId="0" borderId="0" xfId="0" applyNumberFormat="1" applyAlignment="1">
      <alignment horizontal="center"/>
    </xf>
    <xf numFmtId="164" fontId="2" fillId="0" borderId="0" xfId="1" applyFont="1" applyAlignment="1"/>
    <xf numFmtId="165" fontId="5" fillId="0" borderId="0" xfId="0" applyNumberFormat="1" applyFont="1" applyAlignment="1">
      <alignment horizontal="center"/>
    </xf>
    <xf numFmtId="0" fontId="0" fillId="0" borderId="0" xfId="0" applyFont="1" applyFill="1" applyBorder="1"/>
    <xf numFmtId="165" fontId="0" fillId="0" borderId="0" xfId="0" applyNumberFormat="1" applyFont="1" applyBorder="1"/>
    <xf numFmtId="49" fontId="3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0" fillId="0" borderId="0" xfId="0" applyNumberFormat="1"/>
    <xf numFmtId="0" fontId="0" fillId="0" borderId="0" xfId="0" applyFont="1"/>
    <xf numFmtId="164" fontId="0" fillId="0" borderId="0" xfId="1" applyFont="1"/>
    <xf numFmtId="0" fontId="0" fillId="0" borderId="2" xfId="0" applyFont="1" applyFill="1" applyBorder="1"/>
    <xf numFmtId="165" fontId="1" fillId="2" borderId="2" xfId="0" applyNumberFormat="1" applyFont="1" applyFill="1" applyBorder="1" applyAlignment="1">
      <alignment horizontal="left"/>
    </xf>
    <xf numFmtId="0" fontId="3" fillId="2" borderId="2" xfId="0" applyFont="1" applyFill="1" applyBorder="1"/>
    <xf numFmtId="165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165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1" applyFont="1" applyFill="1" applyBorder="1" applyAlignment="1">
      <alignment horizontal="center" wrapText="1"/>
    </xf>
    <xf numFmtId="165" fontId="0" fillId="0" borderId="2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/>
    </xf>
    <xf numFmtId="15" fontId="6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 wrapText="1"/>
    </xf>
    <xf numFmtId="164" fontId="6" fillId="0" borderId="2" xfId="1" applyNumberFormat="1" applyFont="1" applyFill="1" applyBorder="1" applyAlignment="1">
      <alignment horizontal="right"/>
    </xf>
    <xf numFmtId="164" fontId="6" fillId="0" borderId="2" xfId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164" fontId="0" fillId="0" borderId="2" xfId="1" applyFont="1" applyFill="1" applyBorder="1"/>
    <xf numFmtId="0" fontId="0" fillId="0" borderId="0" xfId="0" applyFont="1" applyFill="1"/>
    <xf numFmtId="0" fontId="0" fillId="0" borderId="0" xfId="0" applyFill="1"/>
    <xf numFmtId="165" fontId="0" fillId="0" borderId="2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164" fontId="0" fillId="0" borderId="2" xfId="0" applyNumberFormat="1" applyFont="1" applyFill="1" applyBorder="1"/>
    <xf numFmtId="165" fontId="0" fillId="0" borderId="2" xfId="0" applyNumberFormat="1" applyFont="1" applyFill="1" applyBorder="1" applyAlignment="1">
      <alignment horizontal="center" wrapText="1"/>
    </xf>
    <xf numFmtId="164" fontId="0" fillId="0" borderId="2" xfId="1" applyFont="1" applyFill="1" applyBorder="1" applyAlignment="1"/>
    <xf numFmtId="165" fontId="0" fillId="0" borderId="2" xfId="0" applyNumberFormat="1" applyBorder="1"/>
    <xf numFmtId="165" fontId="0" fillId="0" borderId="2" xfId="0" applyNumberFormat="1" applyBorder="1" applyAlignment="1">
      <alignment horizontal="left"/>
    </xf>
    <xf numFmtId="165" fontId="0" fillId="0" borderId="0" xfId="0" applyNumberForma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wrapText="1"/>
    </xf>
    <xf numFmtId="164" fontId="0" fillId="0" borderId="2" xfId="0" applyNumberFormat="1" applyFill="1" applyBorder="1"/>
    <xf numFmtId="164" fontId="0" fillId="0" borderId="2" xfId="0" applyNumberFormat="1" applyFont="1" applyFill="1" applyBorder="1" applyAlignment="1">
      <alignment horizontal="center" wrapText="1"/>
    </xf>
    <xf numFmtId="165" fontId="0" fillId="0" borderId="2" xfId="0" applyNumberFormat="1" applyFont="1" applyBorder="1"/>
    <xf numFmtId="0" fontId="0" fillId="0" borderId="2" xfId="0" applyFont="1" applyBorder="1"/>
    <xf numFmtId="165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64" fontId="0" fillId="0" borderId="2" xfId="1" applyFont="1" applyBorder="1"/>
    <xf numFmtId="164" fontId="0" fillId="0" borderId="2" xfId="0" applyNumberFormat="1" applyFont="1" applyBorder="1"/>
    <xf numFmtId="49" fontId="0" fillId="0" borderId="2" xfId="1" applyNumberFormat="1" applyFont="1" applyFill="1" applyBorder="1" applyAlignment="1"/>
    <xf numFmtId="0" fontId="0" fillId="0" borderId="2" xfId="0" applyBorder="1"/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/>
    <xf numFmtId="0" fontId="0" fillId="0" borderId="2" xfId="0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64" fontId="1" fillId="0" borderId="2" xfId="0" applyNumberFormat="1" applyFont="1" applyBorder="1"/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164" fontId="0" fillId="0" borderId="0" xfId="0" applyNumberFormat="1" applyBorder="1"/>
    <xf numFmtId="164" fontId="1" fillId="0" borderId="0" xfId="1" applyFont="1" applyFill="1" applyBorder="1"/>
    <xf numFmtId="164" fontId="0" fillId="0" borderId="0" xfId="1" applyFont="1" applyFill="1" applyBorder="1"/>
    <xf numFmtId="14" fontId="0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164" fontId="0" fillId="0" borderId="2" xfId="1" applyFont="1" applyFill="1" applyBorder="1" applyAlignment="1">
      <alignment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0" borderId="4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left" wrapText="1"/>
    </xf>
    <xf numFmtId="14" fontId="0" fillId="0" borderId="4" xfId="0" applyNumberFormat="1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5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790574</xdr:colOff>
      <xdr:row>0</xdr:row>
      <xdr:rowOff>0</xdr:rowOff>
    </xdr:from>
    <xdr:to>
      <xdr:col>7</xdr:col>
      <xdr:colOff>2809874</xdr:colOff>
      <xdr:row>8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2774" y="0"/>
          <a:ext cx="3876675" cy="1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2/REGISTRO%20Y%20CONTROL%20CUENTAS%20POR%20PAGAR/Cuentas%20por%20pagar%20proveedore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1/REGISTRO%20Y%20CONTROL%20CUENTAS%20POR%20PAGAR/Cuentas%20por%20pagar%20proveedores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/General/Referencias%202021/CAMARA%20DE%20CUENTAS/FICHA%20TECNICA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ADM. "/>
      <sheetName val="REG. Y PAGO PROVEEDORES"/>
    </sheetNames>
    <sheetDataSet>
      <sheetData sheetId="0">
        <row r="21">
          <cell r="D21" t="str">
            <v>23/06/2020 20/07/2020 17/06/2021</v>
          </cell>
        </row>
        <row r="24">
          <cell r="I24">
            <v>275408.69999999995</v>
          </cell>
        </row>
        <row r="26">
          <cell r="I26">
            <v>31065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ADM. "/>
      <sheetName val="DEUDA ADM.  (2)"/>
      <sheetName val="DEUDA"/>
    </sheetNames>
    <sheetDataSet>
      <sheetData sheetId="0">
        <row r="21">
          <cell r="E21" t="str">
            <v>B1500000048 B1500000052 B1500000175</v>
          </cell>
          <cell r="I21">
            <v>694964.78</v>
          </cell>
        </row>
        <row r="67">
          <cell r="I67">
            <v>291460</v>
          </cell>
        </row>
        <row r="274">
          <cell r="I274">
            <v>81074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1)Datos Generales de la Entidad"/>
      <sheetName val="2) Cantidad de Personal"/>
      <sheetName val="3)Principales Funcionarios"/>
      <sheetName val="4) Sistema de Control Interno"/>
      <sheetName val="5) Datos Financieros"/>
      <sheetName val="6) Informes"/>
      <sheetName val="7) Compras y Contratacion"/>
      <sheetName val="8) Calificacion de 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P8" t="str">
            <v>7567541-TR 9420307-TR 10292037-TR</v>
          </cell>
        </row>
        <row r="15">
          <cell r="P15" t="str">
            <v>10278601-TR</v>
          </cell>
          <cell r="Q15">
            <v>44509</v>
          </cell>
        </row>
        <row r="76">
          <cell r="P76" t="str">
            <v>6804229-TR</v>
          </cell>
          <cell r="Q76">
            <v>44398</v>
          </cell>
        </row>
        <row r="86">
          <cell r="P86" t="str">
            <v>9405225-TR</v>
          </cell>
          <cell r="Q86">
            <v>44472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39"/>
  <sheetViews>
    <sheetView tabSelected="1" zoomScaleNormal="100" workbookViewId="0">
      <selection activeCell="L6" sqref="L6"/>
    </sheetView>
  </sheetViews>
  <sheetFormatPr baseColWidth="10" defaultColWidth="16" defaultRowHeight="15" x14ac:dyDescent="0.25"/>
  <cols>
    <col min="1" max="1" width="4.28515625" style="1" customWidth="1"/>
    <col min="2" max="2" width="10.5703125" style="2" customWidth="1"/>
    <col min="3" max="3" width="50.140625" customWidth="1"/>
    <col min="4" max="4" width="13.28515625" style="7" customWidth="1"/>
    <col min="5" max="5" width="14.28515625" style="13" customWidth="1"/>
    <col min="6" max="6" width="11.85546875" style="7" customWidth="1"/>
    <col min="7" max="7" width="16" style="14"/>
    <col min="8" max="8" width="42.42578125" style="39" bestFit="1" customWidth="1"/>
    <col min="9" max="9" width="14.140625" style="16" bestFit="1" customWidth="1"/>
    <col min="10" max="10" width="14.140625" style="18" bestFit="1" customWidth="1"/>
    <col min="11" max="11" width="15.42578125" customWidth="1"/>
    <col min="12" max="12" width="15.28515625" customWidth="1"/>
    <col min="13" max="14" width="14.28515625" style="18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C8" s="3"/>
      <c r="D8" s="3"/>
      <c r="E8" s="4"/>
      <c r="F8" s="5"/>
      <c r="G8" s="5"/>
      <c r="H8" s="6"/>
      <c r="I8" s="7"/>
      <c r="J8" s="7"/>
      <c r="M8" s="8"/>
      <c r="N8" s="8"/>
    </row>
    <row r="9" spans="1:16" ht="27" customHeight="1" x14ac:dyDescent="0.25">
      <c r="C9" s="3"/>
      <c r="D9" s="3"/>
      <c r="E9" s="4"/>
      <c r="F9" s="5"/>
      <c r="G9" s="5"/>
      <c r="H9" s="6"/>
      <c r="I9" s="7"/>
      <c r="J9" s="7"/>
      <c r="M9" s="8"/>
      <c r="N9" s="8"/>
    </row>
    <row r="10" spans="1:16" ht="27" customHeight="1" x14ac:dyDescent="0.3">
      <c r="C10" s="3"/>
      <c r="D10" s="3"/>
      <c r="E10" s="4"/>
      <c r="F10" s="5"/>
      <c r="G10" s="5"/>
      <c r="H10" s="9" t="s">
        <v>0</v>
      </c>
      <c r="I10" s="7"/>
      <c r="J10" s="7"/>
      <c r="M10" s="8"/>
      <c r="N10" s="8"/>
    </row>
    <row r="11" spans="1:16" x14ac:dyDescent="0.25">
      <c r="A11" s="10"/>
      <c r="B11" s="11"/>
      <c r="D11" s="12"/>
      <c r="H11" s="15" t="s">
        <v>77</v>
      </c>
      <c r="J11" s="12"/>
      <c r="K11" s="17"/>
      <c r="L11" s="17"/>
      <c r="O11" s="17"/>
      <c r="P11" s="17"/>
    </row>
    <row r="12" spans="1:16" ht="75" x14ac:dyDescent="0.25">
      <c r="A12" s="19" t="s">
        <v>1</v>
      </c>
      <c r="B12" s="20" t="s">
        <v>2</v>
      </c>
      <c r="C12" s="21" t="s">
        <v>3</v>
      </c>
      <c r="D12" s="22" t="s">
        <v>4</v>
      </c>
      <c r="E12" s="23" t="s">
        <v>5</v>
      </c>
      <c r="F12" s="24" t="s">
        <v>6</v>
      </c>
      <c r="G12" s="25" t="s">
        <v>7</v>
      </c>
      <c r="H12" s="26" t="s">
        <v>8</v>
      </c>
      <c r="I12" s="27" t="s">
        <v>9</v>
      </c>
      <c r="J12" s="28" t="s">
        <v>10</v>
      </c>
      <c r="K12" s="27" t="s">
        <v>11</v>
      </c>
      <c r="L12" s="27" t="s">
        <v>12</v>
      </c>
      <c r="M12" s="27" t="s">
        <v>13</v>
      </c>
      <c r="N12" s="27" t="s">
        <v>14</v>
      </c>
      <c r="O12" s="17"/>
      <c r="P12" s="17"/>
    </row>
    <row r="13" spans="1:16" s="39" customFormat="1" x14ac:dyDescent="0.25">
      <c r="A13" s="19">
        <v>1</v>
      </c>
      <c r="B13" s="29">
        <v>42024</v>
      </c>
      <c r="C13" s="19" t="s">
        <v>15</v>
      </c>
      <c r="D13" s="30">
        <v>41862</v>
      </c>
      <c r="E13" s="31" t="s">
        <v>16</v>
      </c>
      <c r="F13" s="30">
        <v>41810</v>
      </c>
      <c r="G13" s="32" t="s">
        <v>17</v>
      </c>
      <c r="H13" s="33" t="s">
        <v>18</v>
      </c>
      <c r="I13" s="34">
        <v>67760</v>
      </c>
      <c r="J13" s="35">
        <v>0</v>
      </c>
      <c r="K13" s="36"/>
      <c r="L13" s="36"/>
      <c r="M13" s="37">
        <f>I13-J13</f>
        <v>67760</v>
      </c>
      <c r="N13" s="37">
        <v>0</v>
      </c>
      <c r="O13" s="38"/>
      <c r="P13" s="38"/>
    </row>
    <row r="14" spans="1:16" s="39" customFormat="1" ht="45" x14ac:dyDescent="0.25">
      <c r="A14" s="19">
        <v>2</v>
      </c>
      <c r="B14" s="40">
        <v>44040</v>
      </c>
      <c r="C14" s="19" t="s">
        <v>19</v>
      </c>
      <c r="D14" s="41" t="str">
        <f>'[1]DEUDA ADM. '!D21</f>
        <v>23/06/2020 20/07/2020 17/06/2021</v>
      </c>
      <c r="E14" s="42" t="str">
        <f>'[2]DEUDA ADM. '!E21</f>
        <v>B1500000048 B1500000052 B1500000175</v>
      </c>
      <c r="F14" s="29">
        <v>43790</v>
      </c>
      <c r="G14" s="36" t="s">
        <v>20</v>
      </c>
      <c r="H14" s="42" t="s">
        <v>21</v>
      </c>
      <c r="I14" s="43">
        <v>908668.44</v>
      </c>
      <c r="J14" s="37">
        <f>'[2]DEUDA ADM. '!I21</f>
        <v>694964.78</v>
      </c>
      <c r="K14" s="85">
        <f>'[3]7) Compras y Contratacion'!$Q$15</f>
        <v>44509</v>
      </c>
      <c r="L14" s="41" t="str">
        <f>'[3]7) Compras y Contratacion'!$P$15</f>
        <v>10278601-TR</v>
      </c>
      <c r="M14" s="37"/>
      <c r="N14" s="37">
        <f>I14-J14</f>
        <v>213703.65999999992</v>
      </c>
      <c r="O14" s="38"/>
      <c r="P14" s="38"/>
    </row>
    <row r="15" spans="1:16" s="39" customFormat="1" ht="75" x14ac:dyDescent="0.25">
      <c r="A15" s="19">
        <v>3</v>
      </c>
      <c r="B15" s="40">
        <v>44305</v>
      </c>
      <c r="C15" s="19" t="s">
        <v>22</v>
      </c>
      <c r="D15" s="44" t="s">
        <v>23</v>
      </c>
      <c r="E15" s="33" t="s">
        <v>24</v>
      </c>
      <c r="F15" s="29">
        <v>44258</v>
      </c>
      <c r="G15" s="36" t="s">
        <v>25</v>
      </c>
      <c r="H15" s="42" t="s">
        <v>26</v>
      </c>
      <c r="I15" s="43">
        <v>354000</v>
      </c>
      <c r="J15" s="37">
        <f>'[2]DEUDA ADM. '!I67</f>
        <v>291460</v>
      </c>
      <c r="K15" s="41" t="s">
        <v>27</v>
      </c>
      <c r="L15" s="41" t="s">
        <v>28</v>
      </c>
      <c r="M15" s="37"/>
      <c r="N15" s="37">
        <f>I15-J15</f>
        <v>62540</v>
      </c>
      <c r="O15" s="38"/>
      <c r="P15" s="38"/>
    </row>
    <row r="16" spans="1:16" s="39" customFormat="1" ht="93.75" customHeight="1" x14ac:dyDescent="0.25">
      <c r="A16" s="19">
        <v>4</v>
      </c>
      <c r="B16" s="40">
        <v>44377</v>
      </c>
      <c r="C16" s="19" t="s">
        <v>29</v>
      </c>
      <c r="D16" s="44">
        <v>44377</v>
      </c>
      <c r="E16" s="33" t="s">
        <v>30</v>
      </c>
      <c r="F16" s="29">
        <v>44329</v>
      </c>
      <c r="G16" s="36" t="s">
        <v>31</v>
      </c>
      <c r="H16" s="42" t="s">
        <v>32</v>
      </c>
      <c r="I16" s="43">
        <v>71149.86</v>
      </c>
      <c r="J16" s="37">
        <v>0</v>
      </c>
      <c r="K16" s="41"/>
      <c r="L16" s="41"/>
      <c r="M16" s="37">
        <f t="shared" ref="M16:M23" si="0">I16-J16</f>
        <v>71149.86</v>
      </c>
      <c r="N16" s="37">
        <v>0</v>
      </c>
      <c r="O16" s="38"/>
      <c r="P16" s="38"/>
    </row>
    <row r="17" spans="1:16" s="39" customFormat="1" ht="135" x14ac:dyDescent="0.25">
      <c r="A17" s="19">
        <v>5</v>
      </c>
      <c r="B17" s="40">
        <v>44385</v>
      </c>
      <c r="C17" s="19" t="s">
        <v>33</v>
      </c>
      <c r="D17" s="44" t="s">
        <v>78</v>
      </c>
      <c r="E17" s="33" t="s">
        <v>79</v>
      </c>
      <c r="F17" s="29">
        <v>44368</v>
      </c>
      <c r="G17" s="36" t="s">
        <v>34</v>
      </c>
      <c r="H17" s="42" t="s">
        <v>35</v>
      </c>
      <c r="I17" s="43">
        <v>364801.17</v>
      </c>
      <c r="J17" s="37">
        <f>'[1]DEUDA ADM. '!I24</f>
        <v>275408.69999999995</v>
      </c>
      <c r="K17" s="85">
        <f>'[3]7) Compras y Contratacion'!$Q$76</f>
        <v>44398</v>
      </c>
      <c r="L17" s="85" t="str">
        <f>'[3]7) Compras y Contratacion'!$P$76</f>
        <v>6804229-TR</v>
      </c>
      <c r="M17" s="37">
        <v>27466.86</v>
      </c>
      <c r="N17" s="37">
        <f>I17-J17-M17</f>
        <v>61925.61000000003</v>
      </c>
      <c r="O17" s="38"/>
      <c r="P17" s="38"/>
    </row>
    <row r="18" spans="1:16" s="39" customFormat="1" ht="60.75" customHeight="1" x14ac:dyDescent="0.25">
      <c r="A18" s="19">
        <v>6</v>
      </c>
      <c r="B18" s="40">
        <v>44406</v>
      </c>
      <c r="C18" s="19" t="s">
        <v>36</v>
      </c>
      <c r="D18" s="29">
        <v>44405</v>
      </c>
      <c r="E18" s="31" t="s">
        <v>37</v>
      </c>
      <c r="F18" s="40">
        <v>44386</v>
      </c>
      <c r="G18" s="36" t="s">
        <v>38</v>
      </c>
      <c r="H18" s="42" t="s">
        <v>39</v>
      </c>
      <c r="I18" s="43">
        <v>405370</v>
      </c>
      <c r="J18" s="37">
        <f>'[2]DEUDA ADM. '!I274</f>
        <v>81074</v>
      </c>
      <c r="K18" s="85">
        <f>'[3]7) Compras y Contratacion'!$Q$86</f>
        <v>44472</v>
      </c>
      <c r="L18" s="45" t="str">
        <f>'[3]7) Compras y Contratacion'!$P$86</f>
        <v>9405225-TR</v>
      </c>
      <c r="M18" s="37"/>
      <c r="N18" s="37">
        <f>I18-J18</f>
        <v>324296</v>
      </c>
      <c r="O18" s="38"/>
      <c r="P18" s="38"/>
    </row>
    <row r="19" spans="1:16" ht="334.5" customHeight="1" x14ac:dyDescent="0.25">
      <c r="A19" s="19">
        <v>7</v>
      </c>
      <c r="B19" s="46">
        <v>44537</v>
      </c>
      <c r="C19" s="47" t="s">
        <v>40</v>
      </c>
      <c r="D19" s="48" t="s">
        <v>80</v>
      </c>
      <c r="E19" s="49" t="s">
        <v>81</v>
      </c>
      <c r="F19" s="46">
        <v>44530</v>
      </c>
      <c r="G19" s="50" t="s">
        <v>41</v>
      </c>
      <c r="H19" s="51" t="s">
        <v>42</v>
      </c>
      <c r="I19" s="52">
        <v>130450</v>
      </c>
      <c r="J19" s="37">
        <f>'[1]DEUDA ADM. '!I26</f>
        <v>31065</v>
      </c>
      <c r="K19" s="85" t="s">
        <v>82</v>
      </c>
      <c r="L19" s="86" t="s">
        <v>83</v>
      </c>
      <c r="M19" s="37">
        <v>31721</v>
      </c>
      <c r="N19" s="53">
        <f>I19-J19-M19</f>
        <v>67664</v>
      </c>
    </row>
    <row r="20" spans="1:16" ht="60" x14ac:dyDescent="0.25">
      <c r="A20" s="19">
        <v>8</v>
      </c>
      <c r="B20" s="54">
        <v>44547</v>
      </c>
      <c r="C20" s="55" t="s">
        <v>43</v>
      </c>
      <c r="D20" s="56">
        <v>44538</v>
      </c>
      <c r="E20" s="57" t="s">
        <v>44</v>
      </c>
      <c r="F20" s="46">
        <v>44497</v>
      </c>
      <c r="G20" s="50" t="s">
        <v>45</v>
      </c>
      <c r="H20" s="51" t="s">
        <v>46</v>
      </c>
      <c r="I20" s="58">
        <v>219211</v>
      </c>
      <c r="J20" s="37">
        <v>0</v>
      </c>
      <c r="K20" s="87" t="s">
        <v>47</v>
      </c>
      <c r="L20" s="88"/>
      <c r="M20" s="37">
        <f t="shared" si="0"/>
        <v>219211</v>
      </c>
      <c r="N20" s="37">
        <v>0</v>
      </c>
      <c r="O20" s="17"/>
      <c r="P20" s="17"/>
    </row>
    <row r="21" spans="1:16" ht="60" x14ac:dyDescent="0.25">
      <c r="A21" s="19">
        <v>9</v>
      </c>
      <c r="B21" s="54">
        <v>44547</v>
      </c>
      <c r="C21" s="55" t="s">
        <v>43</v>
      </c>
      <c r="D21" s="56">
        <v>44538</v>
      </c>
      <c r="E21" s="57" t="s">
        <v>48</v>
      </c>
      <c r="F21" s="46">
        <v>44532</v>
      </c>
      <c r="G21" s="50" t="s">
        <v>49</v>
      </c>
      <c r="H21" s="51" t="s">
        <v>50</v>
      </c>
      <c r="I21" s="58">
        <v>242087.92</v>
      </c>
      <c r="J21" s="18">
        <v>0</v>
      </c>
      <c r="K21" s="87" t="s">
        <v>51</v>
      </c>
      <c r="L21" s="88"/>
      <c r="M21" s="37">
        <f t="shared" si="0"/>
        <v>242087.92</v>
      </c>
      <c r="N21" s="37">
        <v>0</v>
      </c>
      <c r="O21" s="17"/>
      <c r="P21" s="17"/>
    </row>
    <row r="22" spans="1:16" ht="45" x14ac:dyDescent="0.25">
      <c r="A22" s="19">
        <v>10</v>
      </c>
      <c r="B22" s="54">
        <v>44551</v>
      </c>
      <c r="C22" s="55" t="s">
        <v>52</v>
      </c>
      <c r="D22" s="56">
        <v>44540</v>
      </c>
      <c r="E22" s="57" t="s">
        <v>53</v>
      </c>
      <c r="F22" s="46">
        <v>44358</v>
      </c>
      <c r="G22" s="50" t="s">
        <v>54</v>
      </c>
      <c r="H22" s="51" t="s">
        <v>55</v>
      </c>
      <c r="I22" s="59">
        <v>56640</v>
      </c>
      <c r="J22" s="58">
        <v>0</v>
      </c>
      <c r="K22" s="89" t="s">
        <v>56</v>
      </c>
      <c r="L22" s="90"/>
      <c r="M22" s="37">
        <v>9440</v>
      </c>
      <c r="N22" s="37">
        <f>I22-M22</f>
        <v>47200</v>
      </c>
      <c r="O22" s="17"/>
      <c r="P22" s="17"/>
    </row>
    <row r="23" spans="1:16" ht="60" x14ac:dyDescent="0.25">
      <c r="A23" s="19">
        <v>11</v>
      </c>
      <c r="B23" s="54">
        <v>44552</v>
      </c>
      <c r="C23" s="55" t="s">
        <v>57</v>
      </c>
      <c r="D23" s="56">
        <v>44547</v>
      </c>
      <c r="E23" s="57" t="s">
        <v>58</v>
      </c>
      <c r="F23" s="46">
        <v>44545</v>
      </c>
      <c r="G23" s="50" t="s">
        <v>59</v>
      </c>
      <c r="H23" s="51" t="s">
        <v>60</v>
      </c>
      <c r="I23" s="59">
        <v>858969.8</v>
      </c>
      <c r="J23" s="58">
        <v>0</v>
      </c>
      <c r="K23" s="87" t="s">
        <v>61</v>
      </c>
      <c r="L23" s="88"/>
      <c r="M23" s="37">
        <f t="shared" si="0"/>
        <v>858969.8</v>
      </c>
      <c r="N23" s="37">
        <v>0</v>
      </c>
      <c r="O23" s="17"/>
      <c r="P23" s="17"/>
    </row>
    <row r="24" spans="1:16" ht="30" x14ac:dyDescent="0.25">
      <c r="A24" s="19">
        <v>12</v>
      </c>
      <c r="B24" s="46">
        <v>44580</v>
      </c>
      <c r="C24" s="61" t="s">
        <v>64</v>
      </c>
      <c r="D24" s="67" t="s">
        <v>84</v>
      </c>
      <c r="E24" s="65" t="s">
        <v>85</v>
      </c>
      <c r="F24" s="46">
        <v>44501</v>
      </c>
      <c r="G24" s="66" t="s">
        <v>65</v>
      </c>
      <c r="H24" s="51" t="s">
        <v>66</v>
      </c>
      <c r="I24" s="64">
        <v>2877499.1</v>
      </c>
      <c r="J24" s="64">
        <v>542722.31999999995</v>
      </c>
      <c r="K24" s="83">
        <v>44610</v>
      </c>
      <c r="L24" s="60" t="s">
        <v>86</v>
      </c>
      <c r="M24" s="37">
        <v>469531.29</v>
      </c>
      <c r="N24" s="37">
        <f>I24-J24-M24</f>
        <v>1865245.4900000002</v>
      </c>
    </row>
    <row r="25" spans="1:16" ht="75" x14ac:dyDescent="0.25">
      <c r="A25" s="19">
        <v>13</v>
      </c>
      <c r="B25" s="46">
        <v>44613</v>
      </c>
      <c r="C25" s="61" t="s">
        <v>87</v>
      </c>
      <c r="D25" s="67" t="s">
        <v>88</v>
      </c>
      <c r="E25" s="65" t="s">
        <v>89</v>
      </c>
      <c r="F25" s="46"/>
      <c r="G25" s="50"/>
      <c r="H25" s="51" t="s">
        <v>90</v>
      </c>
      <c r="I25" s="64">
        <v>1386754.49</v>
      </c>
      <c r="J25" s="58"/>
      <c r="K25" s="91" t="s">
        <v>61</v>
      </c>
      <c r="L25" s="92"/>
      <c r="M25" s="37">
        <f t="shared" ref="M25:M29" si="1">I25-J25</f>
        <v>1386754.49</v>
      </c>
      <c r="N25" s="37"/>
    </row>
    <row r="26" spans="1:16" ht="30" x14ac:dyDescent="0.25">
      <c r="A26" s="19">
        <v>14</v>
      </c>
      <c r="B26" s="46">
        <v>44617</v>
      </c>
      <c r="C26" s="61" t="s">
        <v>91</v>
      </c>
      <c r="D26" s="62">
        <v>44614</v>
      </c>
      <c r="E26" s="63" t="s">
        <v>92</v>
      </c>
      <c r="F26" s="46">
        <v>44609</v>
      </c>
      <c r="G26" s="50" t="s">
        <v>93</v>
      </c>
      <c r="H26" s="51" t="s">
        <v>94</v>
      </c>
      <c r="I26" s="64">
        <v>28841.43</v>
      </c>
      <c r="J26" s="64"/>
      <c r="K26" s="83"/>
      <c r="L26" s="84"/>
      <c r="M26" s="37">
        <f t="shared" si="1"/>
        <v>28841.43</v>
      </c>
      <c r="N26" s="37"/>
    </row>
    <row r="27" spans="1:16" ht="30" x14ac:dyDescent="0.25">
      <c r="A27" s="19">
        <v>15</v>
      </c>
      <c r="B27" s="46">
        <v>44620</v>
      </c>
      <c r="C27" s="61" t="s">
        <v>95</v>
      </c>
      <c r="D27" s="62">
        <v>44615</v>
      </c>
      <c r="E27" s="63" t="s">
        <v>96</v>
      </c>
      <c r="F27" s="46">
        <v>44609</v>
      </c>
      <c r="G27" s="50" t="s">
        <v>97</v>
      </c>
      <c r="H27" s="51" t="s">
        <v>98</v>
      </c>
      <c r="I27" s="64">
        <v>13454.84</v>
      </c>
      <c r="J27" s="64"/>
      <c r="K27" s="83"/>
      <c r="L27" s="84"/>
      <c r="M27" s="37">
        <f t="shared" si="1"/>
        <v>13454.84</v>
      </c>
      <c r="N27" s="37"/>
    </row>
    <row r="28" spans="1:16" ht="45" x14ac:dyDescent="0.25">
      <c r="A28" s="19">
        <v>16</v>
      </c>
      <c r="B28" s="46">
        <v>44620</v>
      </c>
      <c r="C28" s="61" t="s">
        <v>62</v>
      </c>
      <c r="D28" s="62">
        <v>44620</v>
      </c>
      <c r="E28" s="65" t="s">
        <v>99</v>
      </c>
      <c r="F28" s="46"/>
      <c r="G28" s="50"/>
      <c r="H28" s="51" t="s">
        <v>100</v>
      </c>
      <c r="I28" s="64">
        <v>339829.85</v>
      </c>
      <c r="J28" s="64"/>
      <c r="K28" s="83"/>
      <c r="L28" s="84"/>
      <c r="M28" s="37">
        <f t="shared" si="1"/>
        <v>339829.85</v>
      </c>
      <c r="N28" s="37"/>
    </row>
    <row r="29" spans="1:16" ht="60" x14ac:dyDescent="0.25">
      <c r="A29" s="19">
        <v>17</v>
      </c>
      <c r="B29" s="46">
        <v>44620</v>
      </c>
      <c r="C29" s="61" t="s">
        <v>63</v>
      </c>
      <c r="D29" s="62">
        <v>44608</v>
      </c>
      <c r="E29" s="63" t="s">
        <v>101</v>
      </c>
      <c r="F29" s="46"/>
      <c r="G29" s="66"/>
      <c r="H29" s="51" t="s">
        <v>102</v>
      </c>
      <c r="I29" s="64">
        <v>35423</v>
      </c>
      <c r="J29" s="64"/>
      <c r="K29" s="83"/>
      <c r="L29" s="84"/>
      <c r="M29" s="37">
        <f t="shared" si="1"/>
        <v>35423</v>
      </c>
      <c r="N29" s="37"/>
    </row>
    <row r="30" spans="1:16" x14ac:dyDescent="0.25">
      <c r="A30" s="19"/>
      <c r="B30" s="46"/>
      <c r="C30" s="61"/>
      <c r="D30" s="62"/>
      <c r="E30" s="63"/>
      <c r="F30" s="46"/>
      <c r="G30" s="50"/>
      <c r="H30" s="51"/>
      <c r="I30" s="68">
        <f>SUM(I13:I29)</f>
        <v>8360910.8999999985</v>
      </c>
      <c r="J30" s="68">
        <f>SUM(J13:J29)</f>
        <v>1916694.7999999998</v>
      </c>
      <c r="K30" s="68"/>
      <c r="L30" s="68">
        <f t="shared" ref="L30" si="2">SUM(L13:L24)</f>
        <v>0</v>
      </c>
      <c r="M30" s="68">
        <f>SUM(M13:M29)</f>
        <v>3801641.34</v>
      </c>
      <c r="N30" s="68">
        <f>SUM(N13:N29)</f>
        <v>2642574.7600000002</v>
      </c>
    </row>
    <row r="31" spans="1:16" x14ac:dyDescent="0.25">
      <c r="C31" s="69"/>
      <c r="D31" s="70"/>
      <c r="E31" s="71"/>
      <c r="F31" s="2"/>
      <c r="G31" s="72"/>
      <c r="H31" s="73"/>
      <c r="I31" s="74"/>
      <c r="J31" s="74"/>
      <c r="K31" s="93" t="s">
        <v>67</v>
      </c>
      <c r="L31" s="93"/>
      <c r="M31" s="75">
        <v>3801641.3400000003</v>
      </c>
      <c r="N31" s="76"/>
    </row>
    <row r="32" spans="1:16" x14ac:dyDescent="0.25">
      <c r="C32" s="69"/>
      <c r="D32" s="70"/>
      <c r="E32" s="71"/>
      <c r="F32" s="2"/>
      <c r="G32" s="72"/>
      <c r="H32" s="73"/>
      <c r="I32" s="74"/>
      <c r="J32" s="74"/>
      <c r="K32" s="77"/>
      <c r="L32" s="77"/>
      <c r="M32" s="76">
        <f>M30-M31</f>
        <v>0</v>
      </c>
      <c r="N32" s="76"/>
    </row>
    <row r="33" spans="3:14" x14ac:dyDescent="0.25">
      <c r="C33" s="69"/>
      <c r="D33" s="70"/>
      <c r="E33" s="71"/>
      <c r="F33" s="2"/>
      <c r="G33" s="72"/>
      <c r="H33" s="73"/>
      <c r="I33" s="74"/>
      <c r="J33" s="74"/>
      <c r="K33" s="77"/>
      <c r="L33" s="77"/>
      <c r="M33" s="76"/>
      <c r="N33" s="76"/>
    </row>
    <row r="34" spans="3:14" x14ac:dyDescent="0.25">
      <c r="C34" s="69"/>
      <c r="D34" s="70"/>
      <c r="E34" s="71"/>
      <c r="F34" s="2"/>
      <c r="G34" s="72"/>
      <c r="H34" s="73"/>
      <c r="I34" s="74"/>
      <c r="J34" s="74"/>
      <c r="K34" s="77"/>
      <c r="L34" s="77"/>
      <c r="M34" s="76"/>
      <c r="N34" s="76"/>
    </row>
    <row r="35" spans="3:14" x14ac:dyDescent="0.25">
      <c r="D35" s="39"/>
      <c r="E35" s="39"/>
      <c r="F35" s="39"/>
    </row>
    <row r="36" spans="3:14" ht="20.25" x14ac:dyDescent="0.3">
      <c r="D36" s="78"/>
      <c r="E36" s="78"/>
      <c r="F36" s="78"/>
    </row>
    <row r="37" spans="3:14" ht="21" customHeight="1" x14ac:dyDescent="0.25">
      <c r="C37" s="79" t="s">
        <v>68</v>
      </c>
      <c r="D37" s="95" t="s">
        <v>69</v>
      </c>
      <c r="E37" s="95"/>
      <c r="F37" s="95"/>
      <c r="G37" s="95"/>
      <c r="H37" s="79" t="s">
        <v>70</v>
      </c>
    </row>
    <row r="38" spans="3:14" ht="15.75" x14ac:dyDescent="0.25">
      <c r="C38" s="80" t="s">
        <v>71</v>
      </c>
      <c r="D38" s="96" t="s">
        <v>72</v>
      </c>
      <c r="E38" s="96"/>
      <c r="F38" s="96"/>
      <c r="G38" s="96"/>
      <c r="H38" s="81" t="s">
        <v>73</v>
      </c>
    </row>
    <row r="39" spans="3:14" ht="15.75" customHeight="1" x14ac:dyDescent="0.25">
      <c r="C39" s="82" t="s">
        <v>74</v>
      </c>
      <c r="D39" s="94" t="s">
        <v>75</v>
      </c>
      <c r="E39" s="94"/>
      <c r="F39" s="94"/>
      <c r="G39" s="94"/>
      <c r="H39" s="82" t="s">
        <v>76</v>
      </c>
    </row>
  </sheetData>
  <protectedRanges>
    <protectedRange sqref="H37" name="Rango1_3_6_1_1"/>
    <protectedRange sqref="C37" name="Rango1_4_6_1_1"/>
  </protectedRanges>
  <mergeCells count="9">
    <mergeCell ref="K31:L31"/>
    <mergeCell ref="D39:G39"/>
    <mergeCell ref="D37:G37"/>
    <mergeCell ref="D38:G38"/>
    <mergeCell ref="K20:L20"/>
    <mergeCell ref="K21:L21"/>
    <mergeCell ref="K22:L22"/>
    <mergeCell ref="K23:L23"/>
    <mergeCell ref="K25:L25"/>
  </mergeCells>
  <printOptions horizontalCentered="1"/>
  <pageMargins left="0" right="0" top="0" bottom="0" header="0.31496062992125984" footer="0.31496062992125984"/>
  <pageSetup scale="54" fitToHeight="0" orientation="landscape" r:id="rId1"/>
  <headerFooter>
    <oddFooter>&amp;R&amp;P</oddFooter>
  </headerFooter>
  <ignoredErrors>
    <ignoredError sqref="N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Mariel Ramirez Peguero</cp:lastModifiedBy>
  <cp:lastPrinted>2022-03-07T14:04:01Z</cp:lastPrinted>
  <dcterms:created xsi:type="dcterms:W3CDTF">2022-02-07T16:06:04Z</dcterms:created>
  <dcterms:modified xsi:type="dcterms:W3CDTF">2022-03-08T14:01:40Z</dcterms:modified>
</cp:coreProperties>
</file>