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in.perez\Desktop\PROCESOS DE PRESUPUESTO\"/>
    </mc:Choice>
  </mc:AlternateContent>
  <bookViews>
    <workbookView xWindow="0" yWindow="0" windowWidth="28800" windowHeight="12180"/>
  </bookViews>
  <sheets>
    <sheet name="jun" sheetId="1" r:id="rId1"/>
  </sheets>
  <definedNames>
    <definedName name="_xlnm._FilterDatabase" localSheetId="0" hidden="1">jun!$A$16:$T$67</definedName>
    <definedName name="_xlnm.Print_Area" localSheetId="0">jun!$16:$16</definedName>
    <definedName name="_xlnm.Print_Titles" localSheetId="0">jun!$16:$16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J24" i="1"/>
  <c r="M20" i="1"/>
  <c r="M52" i="1"/>
  <c r="N65" i="1" l="1"/>
  <c r="M64" i="1"/>
  <c r="M63" i="1"/>
  <c r="M62" i="1"/>
  <c r="M56" i="1"/>
  <c r="M55" i="1"/>
  <c r="M54" i="1"/>
  <c r="M53" i="1"/>
  <c r="L51" i="1"/>
  <c r="M50" i="1"/>
  <c r="M49" i="1"/>
  <c r="N48" i="1"/>
  <c r="M47" i="1"/>
  <c r="M46" i="1"/>
  <c r="M45" i="1"/>
  <c r="M44" i="1"/>
  <c r="M43" i="1"/>
  <c r="M42" i="1"/>
  <c r="M41" i="1"/>
  <c r="M40" i="1"/>
  <c r="J39" i="1"/>
  <c r="I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3" i="1"/>
  <c r="M22" i="1"/>
  <c r="N21" i="1"/>
  <c r="M19" i="1"/>
  <c r="M18" i="1"/>
  <c r="M17" i="1"/>
  <c r="M39" i="1" l="1"/>
  <c r="M66" i="1" s="1"/>
</calcChain>
</file>

<file path=xl/sharedStrings.xml><?xml version="1.0" encoding="utf-8"?>
<sst xmlns="http://schemas.openxmlformats.org/spreadsheetml/2006/main" count="272" uniqueCount="249">
  <si>
    <t xml:space="preserve">REGISTROS Y PAGOS PROVEEDORES </t>
  </si>
  <si>
    <t>JUNIO 2022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</si>
  <si>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</si>
  <si>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</si>
  <si>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</si>
  <si>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</si>
  <si>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</si>
  <si>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</si>
  <si>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</si>
  <si>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</si>
  <si>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</si>
  <si>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</si>
  <si>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</si>
  <si>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</si>
  <si>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</si>
  <si>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</si>
  <si>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RSV MENSAJERIA</t>
  </si>
  <si>
    <t>FT- 0085</t>
  </si>
  <si>
    <t>93/14</t>
  </si>
  <si>
    <t>Adq. Servicio entrega correspondencia.</t>
  </si>
  <si>
    <t>MULTISERVICIS GENERALES</t>
  </si>
  <si>
    <t>B1500000350</t>
  </si>
  <si>
    <t>00025/2021</t>
  </si>
  <si>
    <t xml:space="preserve">Adquisición de café, azúcar y té para uso en la institución. </t>
  </si>
  <si>
    <t>Falta de certificación al dia</t>
  </si>
  <si>
    <t>B1500000006</t>
  </si>
  <si>
    <t>AGUA CRYSTAL</t>
  </si>
  <si>
    <t>00205/2021</t>
  </si>
  <si>
    <t>Adquisición de Botellones y fardos botellitas de agua para consumo en la institución. o/c 00205 d/f 30/11/2021.</t>
  </si>
  <si>
    <t>ITCORP GONGLOSS, SRL.</t>
  </si>
  <si>
    <t>B1500000473</t>
  </si>
  <si>
    <t>00167/2021</t>
  </si>
  <si>
    <t>Para registrar adquisición de swich cisco 9200L-4X-E PARA centro de datos de tecnología de la institución, financiado con fondos de la unión europea a traves del PROGEF.</t>
  </si>
  <si>
    <t>PENDIENTE ENTREGA</t>
  </si>
  <si>
    <t>B1500000474</t>
  </si>
  <si>
    <t>00209/2021</t>
  </si>
  <si>
    <t>Para registrar adquisición de swich cisco 9200L-4X-E para centro de datos de tecnología de la institución, financiado con fondos de la unión europea atraves del PROGEF. Según O/C 00209/2021 d/f 11/06/2021.</t>
  </si>
  <si>
    <t xml:space="preserve">PENDIENTE ENTREGA </t>
  </si>
  <si>
    <t>PENDIENTE RECIBIR EN CONTRALORIA, ANALISTA CONTRALORIA, EN PROCESO DE REVISION, CGR- AUTORIZACION ORDEN DE PAGO</t>
  </si>
  <si>
    <t>MEJIA PRADO PEST CONTROL, SRL</t>
  </si>
  <si>
    <t>B1500000330</t>
  </si>
  <si>
    <t>00048/2021</t>
  </si>
  <si>
    <t>Para registrar servicio de fumigación anti-insectos por 6 meses en todas las áreas de la Institución. Dirigida a MIPYME O/C 00048/2021.</t>
  </si>
  <si>
    <t>no esta al dia con sus obligaciones fiscales</t>
  </si>
  <si>
    <t>INSTITUTO DE SERVICIOS PSICOSOCIALES Y EDUCATIVOS FELIZ LAMARCHE, SRL</t>
  </si>
  <si>
    <t>B1500000307</t>
  </si>
  <si>
    <t>00013/2022</t>
  </si>
  <si>
    <t>Para registrar la adq. de derecho de uso herramienta de evaluación sicométricas para el depto. de RRHH</t>
  </si>
  <si>
    <t>21/6/2022</t>
  </si>
  <si>
    <t>5457481-TR</t>
  </si>
  <si>
    <t>FR MULTISERVICIOS, SRL.</t>
  </si>
  <si>
    <t>CODETEL</t>
  </si>
  <si>
    <t>DISTRIBUIDORA Y SERVICIOS DIVERSOS (DISOPE), SRL.</t>
  </si>
  <si>
    <t>ANA VICTORIA GONZALEZ VALENZUELA</t>
  </si>
  <si>
    <t>Reposición caja chica recibos desde 12241 al 12281.</t>
  </si>
  <si>
    <t>BANCO CENTRAL</t>
  </si>
  <si>
    <t>COTIZACION</t>
  </si>
  <si>
    <t>Para registrar pago uso de estacionamientos correspondiente al mes de mayo 2022.</t>
  </si>
  <si>
    <t>CK-2163333</t>
  </si>
  <si>
    <t>FUMIGADORA PAREDES, SRL</t>
  </si>
  <si>
    <t>B1500000140 B1500000139 B1500000141</t>
  </si>
  <si>
    <t>00048/2022</t>
  </si>
  <si>
    <t>Para registrar servicio de fumigación y exterminación de plagas por 6 meses para las oficinas y areas comunes de la institución. Dirigido a MIPYMES.</t>
  </si>
  <si>
    <t>5149342-TR</t>
  </si>
  <si>
    <t>HV MEDISOLUTION, SRL</t>
  </si>
  <si>
    <t>SEGURO NACIONAL DE SALUD (SENASA)</t>
  </si>
  <si>
    <t>B1500006172</t>
  </si>
  <si>
    <t>Para registrar pago diferencia asumida por la institución de la poliza no. 06492 seguro complementario de empleados durante el periodo del 01/05/2022 al 31/05/2022.</t>
  </si>
  <si>
    <t>5160807-TR</t>
  </si>
  <si>
    <t>VIDROG SOLUTIONS, SRL</t>
  </si>
  <si>
    <t>00003/2022</t>
  </si>
  <si>
    <t>Para registrar servicios de diplomados para capacitación a colaboradores de esta institución.</t>
  </si>
  <si>
    <t>5170846-TR</t>
  </si>
  <si>
    <t>MUEBLES &amp; EQUIPOS PARA OFICINA LEON GONZALEZ, SRL.</t>
  </si>
  <si>
    <t>B1500000644</t>
  </si>
  <si>
    <t>00014/2022</t>
  </si>
  <si>
    <t>Para registrar adquisición mobiliarios de oficina para uso en la institución.</t>
  </si>
  <si>
    <t>5185984  -TR</t>
  </si>
  <si>
    <t>SOLDIER ELECTRONIC SECURITY SES, SRL.</t>
  </si>
  <si>
    <t>B1500000306</t>
  </si>
  <si>
    <t>00093/2022</t>
  </si>
  <si>
    <t>Para registrar adquisición de neumáticos para vehículos de esta institución.</t>
  </si>
  <si>
    <t>5170847-TR</t>
  </si>
  <si>
    <t>QUALITY GLOBAL BUSINESS GB, SRL.</t>
  </si>
  <si>
    <t>B1500000447</t>
  </si>
  <si>
    <t>00004/2022</t>
  </si>
  <si>
    <t>Para registrar servicio de diplomados para capacitación a colaboradores de esta institución.</t>
  </si>
  <si>
    <t>5197690 -TR</t>
  </si>
  <si>
    <t>SIGMA PETROLEUM CORP, SAS.</t>
  </si>
  <si>
    <t>B1500038496</t>
  </si>
  <si>
    <t>CONT. 0001/2022</t>
  </si>
  <si>
    <t>Para registrar adquisición de tickets de combustible para abastecer los vehículos de la institución.</t>
  </si>
  <si>
    <t>5197691 -TR</t>
  </si>
  <si>
    <t>CATERING 2000 SRL.</t>
  </si>
  <si>
    <t>B1500000236</t>
  </si>
  <si>
    <t>00086/2022</t>
  </si>
  <si>
    <t>Para registrar servicio de almuerzo y refrigerios para utilizarse en el foro compromiso con el avance tecnológico. Dirigido a Mipymes.</t>
  </si>
  <si>
    <t>5185127 -TR</t>
  </si>
  <si>
    <t>EMPRESA DISTRIBUIDORA DE ELECTRICIDAD DEL ESTE, S.A.</t>
  </si>
  <si>
    <t>B1500203814</t>
  </si>
  <si>
    <t>Para registrar el servicio energia electrica del periodo 18/04/2022 al 19/05/2022.</t>
  </si>
  <si>
    <t>5197689 - TR</t>
  </si>
  <si>
    <t>ONE COLOR AUTOMOTIVE OPTIONS, SRL.</t>
  </si>
  <si>
    <t>B1500000172</t>
  </si>
  <si>
    <t>00094/2022</t>
  </si>
  <si>
    <t>Para registrar adquisición de neumáticos para varios vehículos de esta institución.</t>
  </si>
  <si>
    <t>5200748  -TR</t>
  </si>
  <si>
    <t>CECOMSA, SRL.</t>
  </si>
  <si>
    <t>B1500013970</t>
  </si>
  <si>
    <t>00098/2022</t>
  </si>
  <si>
    <t>Para registrar servicio renovación a dos años soporte de mantenimiento para dos (2) servidores dell poweredge R740 de esta isntitución.</t>
  </si>
  <si>
    <t>5200749 -TR</t>
  </si>
  <si>
    <t>B1500000237</t>
  </si>
  <si>
    <t>00103/2022</t>
  </si>
  <si>
    <t>Para registrar servicio de refrigerio por motivo al dia del contador.</t>
  </si>
  <si>
    <t>21/06/2022</t>
  </si>
  <si>
    <t>5457482 -TR</t>
  </si>
  <si>
    <t>MAET INNOVATION TEAM, SRL.</t>
  </si>
  <si>
    <t>B1500000169</t>
  </si>
  <si>
    <t>00112/2022</t>
  </si>
  <si>
    <t>Para registrar adquisición de equipos y accesorios informáticos (audiculares de estudio) para uso de esta institución. Dirigido a MIPYMES.</t>
  </si>
  <si>
    <t>5212682  -TR</t>
  </si>
  <si>
    <t>NEUMATIC NEUMATICOS Y BATERIAS DE SANTIAGO, SRL.</t>
  </si>
  <si>
    <t>B1500000705</t>
  </si>
  <si>
    <t>00092/2022</t>
  </si>
  <si>
    <t>5212683  -TR</t>
  </si>
  <si>
    <t>CK-3174</t>
  </si>
  <si>
    <t>B1500014026 B1500014028</t>
  </si>
  <si>
    <t>CONT. 0003/2022</t>
  </si>
  <si>
    <t xml:space="preserve">Para registrar adquisición de equipos y accesorios informáticos para uso de esta institución. </t>
  </si>
  <si>
    <t>29/6/2022</t>
  </si>
  <si>
    <t>6236363-TR   6237467-TR</t>
  </si>
  <si>
    <t>IDEMESA, SRL</t>
  </si>
  <si>
    <t>B1500000788</t>
  </si>
  <si>
    <t>00113/2022</t>
  </si>
  <si>
    <t>Para registrar adquisición quemador de aguja eléctrico para uso en la unidad médica de la institución.</t>
  </si>
  <si>
    <t>17/6/2022</t>
  </si>
  <si>
    <t>5214703 -TR</t>
  </si>
  <si>
    <t>B1500000442</t>
  </si>
  <si>
    <t>00114/2022</t>
  </si>
  <si>
    <t>Para registrar servicio de refrigerio para colaboradores que visitaron planta de duquesa como responsabilidad social experiencia sobre el reciclaje.</t>
  </si>
  <si>
    <t>23/06/2022</t>
  </si>
  <si>
    <t>5590731 -TR</t>
  </si>
  <si>
    <t>LOLA 5 MULTISERVICES, SRL</t>
  </si>
  <si>
    <t>B1500000315</t>
  </si>
  <si>
    <t>00105/2022</t>
  </si>
  <si>
    <t>Para registrar adquisición de pañoletas y corbatas variadas por motivo dia del contador.</t>
  </si>
  <si>
    <t>22/6/2022</t>
  </si>
  <si>
    <t>5499852 -TR</t>
  </si>
  <si>
    <t>TALLERES DE REPARACIONES DE EQUIPOS J&amp;F, SRL.</t>
  </si>
  <si>
    <t>B1500000983</t>
  </si>
  <si>
    <t>00116/2022</t>
  </si>
  <si>
    <t>Para registrar servicio de mantenimiento y/o reparación para las plantas eléctricas de la institución.</t>
  </si>
  <si>
    <t>5457483 TR</t>
  </si>
  <si>
    <t>B1500170026</t>
  </si>
  <si>
    <t>Para registrar factura cuenta no. 718024430 Telefonos e Internet mes de mayo 2022 .</t>
  </si>
  <si>
    <t>5590729 - TR</t>
  </si>
  <si>
    <t>FL BETANCES &amp; ASOCIADOS, SRL.</t>
  </si>
  <si>
    <t>B1500000396</t>
  </si>
  <si>
    <t>Para registrar adquisición de impresora para uso en la institución, financiado con fondo de la unión europa a través del PROGEF.</t>
  </si>
  <si>
    <t>5466824 TR</t>
  </si>
  <si>
    <t>B1500000414</t>
  </si>
  <si>
    <t>00115/2022</t>
  </si>
  <si>
    <t>Para registrar adquisición de polo-shirt bordados para los colaboradores que estan trabajando en le proceso del CAF de la institución.</t>
  </si>
  <si>
    <t>5457484 -TR</t>
  </si>
  <si>
    <t>ANTHURIANA DOMINICANA</t>
  </si>
  <si>
    <t>B1500002959</t>
  </si>
  <si>
    <t>00117/2022</t>
  </si>
  <si>
    <t>Para registrar adquisición de arreglos florales para ser entregados el día de las madres en esta Institución.</t>
  </si>
  <si>
    <t>6116042 -TR</t>
  </si>
  <si>
    <t>26/5/2022, 30/05/2022</t>
  </si>
  <si>
    <t>B1500036167, B1500036168</t>
  </si>
  <si>
    <t>00120/2022</t>
  </si>
  <si>
    <t>Para registrar adquisición de botellones de agua de 5 galones y fardo de botellitas para uso en la institución.</t>
  </si>
  <si>
    <t> 6116041 -TR</t>
  </si>
  <si>
    <t>03/05/2022 06/05/202211/05/202211/05/202213/05/202216/05/202219/05/2022</t>
  </si>
  <si>
    <t>B1500035605, B1500035679, B1500035749, B1500035748, B1500035819, B1500035851, B1500035940</t>
  </si>
  <si>
    <t xml:space="preserve">GLOW MARKETING </t>
  </si>
  <si>
    <t>B1500000009</t>
  </si>
  <si>
    <t>00084/2022</t>
  </si>
  <si>
    <t>Contratación de servicio de agencia publicitaria para campaña de comunicación institucional en medios digitales. Según O/C 00084/2022 d/f 21/04/2022</t>
  </si>
  <si>
    <t>EN PROCESO DE PAGO</t>
  </si>
  <si>
    <t>PENDIENTE RECIBIR EN CONTRALORIA, ANALISTA CONTRALORIA, EN PROCESO DE REVISION,</t>
  </si>
  <si>
    <t>B1500000324</t>
  </si>
  <si>
    <t>00123/2022</t>
  </si>
  <si>
    <t>Para registrar adquisición de polo-shirt, brochure y tarjetas, para ser utilizados en la jornada de la semana de la salud.</t>
  </si>
  <si>
    <t>CENTRO AUTOMOTRIZ REMESA</t>
  </si>
  <si>
    <t>B1500001465 B1500001505</t>
  </si>
  <si>
    <t>00008/2022</t>
  </si>
  <si>
    <t>Para registrar servicio de mantenimiento y/o reparación de vehículos de la institución por 6 meses.</t>
  </si>
  <si>
    <t>METRIC TOUCH</t>
  </si>
  <si>
    <t>B1500000034</t>
  </si>
  <si>
    <t>00125/2022</t>
  </si>
  <si>
    <t>Para registrar renovación de licencia Certificado SSL Wildcard de la institución. Según O/C 00125/2022 d/f 06/06/2022.</t>
  </si>
  <si>
    <t>MARTINEZ TORRES TRAVELING SRL.</t>
  </si>
  <si>
    <t>B1500000514</t>
  </si>
  <si>
    <t>CONT. 0002/2022</t>
  </si>
  <si>
    <t>Para registrar servicio de almuerzos y cenas para el personal de la institución. Según O/C  0002/2022 d/f 25/03/2022</t>
  </si>
  <si>
    <t>EN PROCESO DE REVISION, SCGR - AUTORIZACION ORDEN DE PAGO</t>
  </si>
  <si>
    <t>MAXIBODEGAS EOP DEL CARIBE, SRL</t>
  </si>
  <si>
    <t>B1500001176</t>
  </si>
  <si>
    <t>00135/2022</t>
  </si>
  <si>
    <t>Para registrar Adquisición de tóner para uso en la institución dirigido a MYPYMES. Según O/C 00135/2022 d/f 10/06/2022.</t>
  </si>
  <si>
    <t xml:space="preserve">INSTITUTO DUARTIANO </t>
  </si>
  <si>
    <t>Para registrar participación en  desayuno por la Patria, en conmemoración del 184 Aniversario de la Fundación Socieda Patriotica, La Trinitaria.</t>
  </si>
  <si>
    <t>EN PROCESO DE REVISION, SCGR - AUTORIZACION ORDEN DE PAGO (LIBRAMIENTO 1267-LIBRAMIENTO-06-JUL-22 )</t>
  </si>
  <si>
    <t>B1500000326</t>
  </si>
  <si>
    <t>00128/2022</t>
  </si>
  <si>
    <t>Para registrar adquisición de polo-shirt, e impresiones varias para ser utilizados en el lanzamiento del programa de capacitación en Normativas Contables en la Institución.</t>
  </si>
  <si>
    <t>GALEN OFFICE SUPPY SRL.</t>
  </si>
  <si>
    <t>B1500000152</t>
  </si>
  <si>
    <t>00133/2022</t>
  </si>
  <si>
    <t>Para registrar adquisición de Tóner para uso en la institución dirigido a MIPYMES.</t>
  </si>
  <si>
    <t>B1500211728</t>
  </si>
  <si>
    <t>Para registrar el servicio energia electrica del periodo 19/05/2022 al 20/06/2022.</t>
  </si>
  <si>
    <t>B1500014099</t>
  </si>
  <si>
    <t>00122/2022</t>
  </si>
  <si>
    <t>Para registrar renovación de licencia informática de ADOBE No. BA4CA5BBECB7AOE79A7A, para utilización en la institución según O/C No. 00122/2022 D/F 31/05/2022</t>
  </si>
  <si>
    <t>SERVICIOS TAVERAS CONTRA INCENDIO SRL</t>
  </si>
  <si>
    <t>B1500000005</t>
  </si>
  <si>
    <t>00106/2022</t>
  </si>
  <si>
    <t>Para registrar  suministro y recarga de extintores ubicados en las diferentes áreas de la institución.</t>
  </si>
  <si>
    <t>B1500006312</t>
  </si>
  <si>
    <t>Para registrar pago diferencia asumida por la institución de la poliza no. 06492 seguro complementario de empleados durante el periodo del 01/06/2022 al 30/06/2022.</t>
  </si>
  <si>
    <t>6263054 -TR</t>
  </si>
  <si>
    <t>B1500000339</t>
  </si>
  <si>
    <t>00126/2022</t>
  </si>
  <si>
    <t>Para registrar adquisición de bolsas para ser usadas en la semana de la salud.</t>
  </si>
  <si>
    <t>6263055 -TR</t>
  </si>
  <si>
    <t>B1500000548</t>
  </si>
  <si>
    <t>00109/2022</t>
  </si>
  <si>
    <t>Para registrar adquisición de equipos y accesorios informáticos para uso de esta institución, dirigido a MIPYMES.</t>
  </si>
  <si>
    <t>6263017 -TR</t>
  </si>
  <si>
    <t>DISK MULTISERVICES, SRL.</t>
  </si>
  <si>
    <t>B1500000094</t>
  </si>
  <si>
    <t>00089/2022</t>
  </si>
  <si>
    <t>Para registrar servicio de mantenimiento y/o reparación a equipos de aires acondicionados de la institución por seis (6) meses.</t>
  </si>
  <si>
    <t>Aprobado por la CGR sin general autorización de pago.</t>
  </si>
  <si>
    <t>Dionicio Félix Castro</t>
  </si>
  <si>
    <t>Luis Dario Terrero Méndez</t>
  </si>
  <si>
    <t xml:space="preserve">Revisado </t>
  </si>
  <si>
    <t>Autorizado por</t>
  </si>
  <si>
    <t>Enc. División Financiera</t>
  </si>
  <si>
    <t>Enc. Depto. Adm. y Financiero</t>
  </si>
  <si>
    <t xml:space="preserve">                                                                  Preparado por</t>
  </si>
  <si>
    <t xml:space="preserve">                                                                                           Contadora</t>
  </si>
  <si>
    <r>
      <rPr>
        <b/>
        <sz val="12"/>
        <rFont val="Times New Roman"/>
        <family val="1"/>
      </rPr>
      <t xml:space="preserve">                                                               </t>
    </r>
    <r>
      <rPr>
        <b/>
        <u/>
        <sz val="12"/>
        <rFont val="Times New Roman"/>
        <family val="1"/>
      </rPr>
      <t xml:space="preserve"> Mirian Bautista </t>
    </r>
  </si>
  <si>
    <t>TOTAL</t>
  </si>
  <si>
    <t>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</si>
</sst>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ill="1" applyBorder="1"/>
    <xf numFmtId="165" fontId="0" fillId="0" borderId="0" xfId="0" applyNumberForma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165" fontId="0" fillId="0" borderId="0" xfId="0" applyNumberFormat="1" applyAlignment="1">
      <alignment horizontal="center"/>
    </xf>
    <xf numFmtId="164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164" fontId="0" fillId="0" borderId="0" xfId="1" applyFont="1"/>
    <xf numFmtId="0" fontId="0" fillId="0" borderId="0" xfId="0" applyFill="1"/>
    <xf numFmtId="0" fontId="7" fillId="0" borderId="0" xfId="0" applyFont="1"/>
    <xf numFmtId="0" fontId="6" fillId="0" borderId="1" xfId="0" applyFont="1" applyFill="1" applyBorder="1"/>
    <xf numFmtId="165" fontId="6" fillId="0" borderId="1" xfId="0" applyNumberFormat="1" applyFont="1" applyBorder="1"/>
    <xf numFmtId="0" fontId="6" fillId="0" borderId="1" xfId="0" applyFont="1" applyBorder="1"/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Border="1"/>
    <xf numFmtId="164" fontId="6" fillId="0" borderId="1" xfId="1" applyFont="1" applyBorder="1"/>
    <xf numFmtId="164" fontId="6" fillId="0" borderId="1" xfId="1" applyFont="1" applyFill="1" applyBorder="1"/>
    <xf numFmtId="0" fontId="8" fillId="0" borderId="0" xfId="0" applyFont="1"/>
    <xf numFmtId="0" fontId="6" fillId="0" borderId="0" xfId="0" applyFont="1"/>
    <xf numFmtId="164" fontId="6" fillId="0" borderId="1" xfId="0" applyNumberFormat="1" applyFont="1" applyFill="1" applyBorder="1"/>
    <xf numFmtId="165" fontId="6" fillId="0" borderId="1" xfId="0" applyNumberFormat="1" applyFont="1" applyFill="1" applyBorder="1" applyAlignment="1">
      <alignment horizontal="center"/>
    </xf>
    <xf numFmtId="164" fontId="0" fillId="0" borderId="0" xfId="1" applyFont="1" applyBorder="1"/>
    <xf numFmtId="164" fontId="0" fillId="0" borderId="0" xfId="0" applyNumberFormat="1"/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164" fontId="0" fillId="0" borderId="0" xfId="0" applyNumberFormat="1" applyBorder="1"/>
    <xf numFmtId="0" fontId="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5" xfId="0" applyFont="1" applyFill="1" applyBorder="1"/>
    <xf numFmtId="164" fontId="6" fillId="0" borderId="6" xfId="1" applyFont="1" applyBorder="1"/>
    <xf numFmtId="0" fontId="6" fillId="0" borderId="6" xfId="0" applyFont="1" applyBorder="1"/>
    <xf numFmtId="164" fontId="6" fillId="0" borderId="6" xfId="0" applyNumberFormat="1" applyFont="1" applyBorder="1"/>
    <xf numFmtId="0" fontId="6" fillId="0" borderId="2" xfId="0" applyFont="1" applyFill="1" applyBorder="1"/>
    <xf numFmtId="165" fontId="11" fillId="2" borderId="3" xfId="0" applyNumberFormat="1" applyFont="1" applyFill="1" applyBorder="1" applyAlignment="1">
      <alignment horizontal="left"/>
    </xf>
    <xf numFmtId="165" fontId="11" fillId="2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wrapText="1"/>
    </xf>
    <xf numFmtId="164" fontId="11" fillId="2" borderId="3" xfId="1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1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164" fontId="6" fillId="0" borderId="6" xfId="1" applyFont="1" applyFill="1" applyBorder="1"/>
    <xf numFmtId="165" fontId="6" fillId="0" borderId="1" xfId="0" applyNumberFormat="1" applyFont="1" applyFill="1" applyBorder="1"/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wrapText="1"/>
    </xf>
    <xf numFmtId="164" fontId="6" fillId="3" borderId="1" xfId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164" fontId="11" fillId="0" borderId="6" xfId="0" applyNumberFormat="1" applyFont="1" applyBorder="1"/>
    <xf numFmtId="14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 wrapText="1"/>
    </xf>
    <xf numFmtId="164" fontId="6" fillId="3" borderId="1" xfId="0" applyNumberFormat="1" applyFont="1" applyFill="1" applyBorder="1"/>
    <xf numFmtId="14" fontId="6" fillId="0" borderId="1" xfId="0" applyNumberFormat="1" applyFont="1" applyFill="1" applyBorder="1"/>
    <xf numFmtId="0" fontId="5" fillId="0" borderId="0" xfId="0" applyFont="1"/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Alignment="1"/>
    <xf numFmtId="164" fontId="12" fillId="0" borderId="8" xfId="1" applyFont="1" applyFill="1" applyBorder="1"/>
    <xf numFmtId="164" fontId="5" fillId="0" borderId="9" xfId="1" applyFont="1" applyBorder="1"/>
    <xf numFmtId="165" fontId="12" fillId="0" borderId="12" xfId="0" applyNumberFormat="1" applyFont="1" applyBorder="1" applyAlignment="1">
      <alignment horizontal="right"/>
    </xf>
    <xf numFmtId="165" fontId="11" fillId="2" borderId="3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165" fontId="5" fillId="0" borderId="0" xfId="0" applyNumberFormat="1" applyFont="1" applyAlignment="1">
      <alignment horizontal="center"/>
    </xf>
    <xf numFmtId="49" fontId="3" fillId="0" borderId="7" xfId="0" applyNumberFormat="1" applyFont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165" fontId="12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left" wrapText="1"/>
    </xf>
  </cellXfs>
  <cellStyles count="2">
    <cellStyle name="Millares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1047750</xdr:colOff>
      <xdr:row>0</xdr:row>
      <xdr:rowOff>123825</xdr:rowOff>
    </xdr:from>
    <xdr:to>
      <xdr:col>9</xdr:col>
      <xdr:colOff>0</xdr:colOff>
      <xdr:row>8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123825"/>
          <a:ext cx="3771900" cy="188595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9</xdr:row>
      <xdr:rowOff>57150</xdr:rowOff>
    </xdr:from>
    <xdr:to>
      <xdr:col>7</xdr:col>
      <xdr:colOff>1069975</xdr:colOff>
      <xdr:row>12</xdr:row>
      <xdr:rowOff>314324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0" y="2228850"/>
          <a:ext cx="1993900" cy="1285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75"/>
  <sheetViews>
    <sheetView tabSelected="1" topLeftCell="A10" zoomScaleNormal="100" workbookViewId="0">
      <pane ySplit="1" topLeftCell="A11" activePane="bottomLeft" state="frozen"/>
      <selection activeCell="D10" sqref="D10"/>
      <selection pane="bottomLeft" activeCell="A75" sqref="A10:N75"/>
    </sheetView>
  </sheetViews>
  <sheetFormatPr baseColWidth="10" defaultColWidth="16" defaultRowHeight="15" x14ac:dyDescent="0.25"/>
  <cols>
    <col min="1" max="1" width="4" style="1" bestFit="1" customWidth="1"/>
    <col min="2" max="2" width="15.85546875" style="2" bestFit="1" customWidth="1"/>
    <col min="3" max="3" width="52.42578125" customWidth="1"/>
    <col min="4" max="4" width="10.7109375" style="7" customWidth="1"/>
    <col min="5" max="5" width="17.42578125" style="9" customWidth="1"/>
    <col min="6" max="6" width="10.7109375" style="7" customWidth="1"/>
    <col min="7" max="7" width="15.85546875" style="10" customWidth="1"/>
    <col min="8" max="8" width="42.28515625" style="13" customWidth="1"/>
    <col min="9" max="9" width="14.140625" style="29" customWidth="1"/>
    <col min="10" max="10" width="13.5703125" style="12" customWidth="1"/>
    <col min="11" max="11" width="15.42578125" customWidth="1"/>
    <col min="12" max="12" width="14.140625" customWidth="1"/>
    <col min="13" max="13" width="18.140625" style="12" bestFit="1" customWidth="1"/>
    <col min="14" max="14" width="13.140625" style="12" bestFit="1" customWidth="1"/>
  </cols>
  <sheetData>
    <row r="7" spans="1:16" ht="27" customHeight="1" x14ac:dyDescent="0.25">
      <c r="C7" s="3"/>
      <c r="D7" s="3"/>
      <c r="E7" s="4"/>
      <c r="F7" s="5"/>
      <c r="G7" s="5"/>
      <c r="H7" s="6"/>
      <c r="I7" s="7"/>
      <c r="J7" s="7"/>
      <c r="M7" s="8"/>
      <c r="N7" s="8"/>
    </row>
    <row r="8" spans="1:16" ht="27" customHeight="1" x14ac:dyDescent="0.25">
      <c r="C8" s="3"/>
      <c r="D8" s="3"/>
      <c r="E8" s="4"/>
      <c r="F8" s="5"/>
      <c r="G8" s="5"/>
      <c r="H8" s="6"/>
      <c r="I8" s="7"/>
      <c r="J8" s="7"/>
      <c r="M8" s="8"/>
      <c r="N8" s="8"/>
    </row>
    <row r="9" spans="1:16" ht="27" customHeight="1" x14ac:dyDescent="0.25">
      <c r="C9" s="3"/>
      <c r="D9" s="3"/>
      <c r="E9" s="4"/>
      <c r="F9" s="5"/>
      <c r="G9" s="5"/>
      <c r="H9" s="6"/>
      <c r="I9" s="7"/>
      <c r="J9" s="7"/>
      <c r="M9" s="8"/>
      <c r="N9" s="8"/>
    </row>
    <row r="10" spans="1:16" ht="27" customHeight="1" x14ac:dyDescent="0.25">
      <c r="C10" s="3"/>
      <c r="D10" s="3"/>
      <c r="E10" s="4"/>
      <c r="F10" s="5"/>
      <c r="G10" s="5"/>
      <c r="H10" s="6"/>
      <c r="I10" s="7"/>
      <c r="J10" s="7"/>
      <c r="M10" s="8"/>
      <c r="N10" s="8"/>
    </row>
    <row r="11" spans="1:16" ht="27" customHeight="1" x14ac:dyDescent="0.25">
      <c r="C11" s="3"/>
      <c r="D11" s="3"/>
      <c r="E11" s="4"/>
      <c r="F11" s="5"/>
      <c r="G11" s="5"/>
      <c r="H11" s="6"/>
      <c r="I11" s="7"/>
      <c r="J11" s="7"/>
      <c r="M11" s="8"/>
      <c r="N11" s="8"/>
    </row>
    <row r="12" spans="1:16" ht="27" customHeight="1" x14ac:dyDescent="0.25">
      <c r="C12" s="3"/>
      <c r="D12" s="3"/>
      <c r="E12" s="4"/>
      <c r="F12" s="5"/>
      <c r="G12" s="5"/>
      <c r="H12" s="6"/>
      <c r="I12" s="7"/>
      <c r="J12" s="7"/>
      <c r="M12" s="8"/>
      <c r="N12" s="8"/>
    </row>
    <row r="13" spans="1:16" ht="27" customHeight="1" x14ac:dyDescent="0.25">
      <c r="C13" s="3"/>
      <c r="D13" s="3"/>
      <c r="E13" s="4"/>
      <c r="F13" s="5"/>
      <c r="G13" s="5"/>
      <c r="H13" s="6"/>
      <c r="I13" s="7"/>
      <c r="J13" s="7"/>
      <c r="M13" s="8"/>
      <c r="N13" s="8"/>
    </row>
    <row r="14" spans="1:16" ht="27" customHeight="1" x14ac:dyDescent="0.3">
      <c r="A14" s="79" t="s">
        <v>0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6" ht="15.75" thickBot="1" x14ac:dyDescent="0.3">
      <c r="A15" s="80" t="s">
        <v>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11"/>
      <c r="P15" s="11"/>
    </row>
    <row r="16" spans="1:16" ht="83.25" customHeight="1" x14ac:dyDescent="0.25">
      <c r="A16" s="42" t="s">
        <v>2</v>
      </c>
      <c r="B16" s="43" t="s">
        <v>3</v>
      </c>
      <c r="C16" s="47" t="s">
        <v>4</v>
      </c>
      <c r="D16" s="77" t="s">
        <v>5</v>
      </c>
      <c r="E16" s="45" t="s">
        <v>6</v>
      </c>
      <c r="F16" s="44" t="s">
        <v>7</v>
      </c>
      <c r="G16" s="46" t="s">
        <v>8</v>
      </c>
      <c r="H16" s="47" t="s">
        <v>9</v>
      </c>
      <c r="I16" s="48" t="s">
        <v>10</v>
      </c>
      <c r="J16" s="49" t="s">
        <v>11</v>
      </c>
      <c r="K16" s="48" t="s">
        <v>12</v>
      </c>
      <c r="L16" s="48" t="s">
        <v>13</v>
      </c>
      <c r="M16" s="48" t="s">
        <v>14</v>
      </c>
      <c r="N16" s="50" t="s">
        <v>15</v>
      </c>
      <c r="O16" s="11"/>
      <c r="P16" s="11"/>
    </row>
    <row r="17" spans="1:18" s="36" customFormat="1" x14ac:dyDescent="0.25">
      <c r="A17" s="38">
        <v>1</v>
      </c>
      <c r="B17" s="27">
        <v>42024</v>
      </c>
      <c r="C17" s="15" t="s">
        <v>16</v>
      </c>
      <c r="D17" s="51">
        <v>41862</v>
      </c>
      <c r="E17" s="52" t="s">
        <v>17</v>
      </c>
      <c r="F17" s="51">
        <v>41810</v>
      </c>
      <c r="G17" s="53" t="s">
        <v>18</v>
      </c>
      <c r="H17" s="54" t="s">
        <v>19</v>
      </c>
      <c r="I17" s="55">
        <v>67760</v>
      </c>
      <c r="J17" s="56">
        <v>0</v>
      </c>
      <c r="K17" s="57"/>
      <c r="L17" s="57"/>
      <c r="M17" s="23">
        <f>I17-J17</f>
        <v>67760</v>
      </c>
      <c r="N17" s="58">
        <v>0</v>
      </c>
    </row>
    <row r="18" spans="1:18" s="36" customFormat="1" ht="30" x14ac:dyDescent="0.25">
      <c r="A18" s="38">
        <v>2</v>
      </c>
      <c r="B18" s="59">
        <v>44377</v>
      </c>
      <c r="C18" s="15" t="s">
        <v>20</v>
      </c>
      <c r="D18" s="51">
        <v>44377</v>
      </c>
      <c r="E18" s="54" t="s">
        <v>21</v>
      </c>
      <c r="F18" s="27">
        <v>44329</v>
      </c>
      <c r="G18" s="57" t="s">
        <v>22</v>
      </c>
      <c r="H18" s="20" t="s">
        <v>23</v>
      </c>
      <c r="I18" s="26">
        <v>71149.86</v>
      </c>
      <c r="J18" s="23">
        <v>0</v>
      </c>
      <c r="K18" s="60"/>
      <c r="L18" s="60"/>
      <c r="M18" s="23">
        <f>I18-J18</f>
        <v>71149.86</v>
      </c>
      <c r="N18" s="58"/>
      <c r="O18" s="36" t="s">
        <v>24</v>
      </c>
    </row>
    <row r="19" spans="1:18" ht="60" x14ac:dyDescent="0.25">
      <c r="A19" s="38">
        <v>3</v>
      </c>
      <c r="B19" s="16">
        <v>44547</v>
      </c>
      <c r="C19" s="17" t="s">
        <v>29</v>
      </c>
      <c r="D19" s="18">
        <v>44538</v>
      </c>
      <c r="E19" s="19" t="s">
        <v>30</v>
      </c>
      <c r="F19" s="16">
        <v>44497</v>
      </c>
      <c r="G19" s="37" t="s">
        <v>31</v>
      </c>
      <c r="H19" s="20" t="s">
        <v>32</v>
      </c>
      <c r="I19" s="22">
        <v>219211</v>
      </c>
      <c r="J19" s="23">
        <v>0</v>
      </c>
      <c r="K19" s="89" t="s">
        <v>33</v>
      </c>
      <c r="L19" s="89"/>
      <c r="M19" s="23">
        <f>I19-J19</f>
        <v>219211</v>
      </c>
      <c r="N19" s="58"/>
      <c r="O19" s="11"/>
      <c r="P19" s="11"/>
    </row>
    <row r="20" spans="1:18" ht="75" x14ac:dyDescent="0.25">
      <c r="A20" s="38">
        <v>4</v>
      </c>
      <c r="B20" s="16">
        <v>44547</v>
      </c>
      <c r="C20" s="17" t="s">
        <v>29</v>
      </c>
      <c r="D20" s="18">
        <v>44538</v>
      </c>
      <c r="E20" s="19" t="s">
        <v>34</v>
      </c>
      <c r="F20" s="16">
        <v>44532</v>
      </c>
      <c r="G20" s="37" t="s">
        <v>35</v>
      </c>
      <c r="H20" s="20" t="s">
        <v>36</v>
      </c>
      <c r="I20" s="22">
        <v>242087.92</v>
      </c>
      <c r="J20" s="22">
        <v>0</v>
      </c>
      <c r="K20" s="89" t="s">
        <v>37</v>
      </c>
      <c r="L20" s="89"/>
      <c r="M20" s="23">
        <f>I20-J20</f>
        <v>242087.92</v>
      </c>
      <c r="N20" s="58"/>
      <c r="O20" s="14" t="s">
        <v>38</v>
      </c>
      <c r="P20" s="11"/>
    </row>
    <row r="21" spans="1:18" ht="60" x14ac:dyDescent="0.25">
      <c r="A21" s="38">
        <v>5</v>
      </c>
      <c r="B21" s="16">
        <v>44551</v>
      </c>
      <c r="C21" s="17" t="s">
        <v>39</v>
      </c>
      <c r="D21" s="18">
        <v>44540</v>
      </c>
      <c r="E21" s="19" t="s">
        <v>40</v>
      </c>
      <c r="F21" s="16">
        <v>44358</v>
      </c>
      <c r="G21" s="37" t="s">
        <v>41</v>
      </c>
      <c r="H21" s="20" t="s">
        <v>42</v>
      </c>
      <c r="I21" s="21">
        <v>56640</v>
      </c>
      <c r="J21" s="62">
        <v>0</v>
      </c>
      <c r="K21" s="90" t="s">
        <v>43</v>
      </c>
      <c r="L21" s="90"/>
      <c r="M21" s="23">
        <v>9440</v>
      </c>
      <c r="N21" s="58">
        <f>I21-M21</f>
        <v>47200</v>
      </c>
      <c r="O21" s="11"/>
      <c r="P21" s="11"/>
    </row>
    <row r="22" spans="1:18" ht="45" customHeight="1" x14ac:dyDescent="0.25">
      <c r="A22" s="38">
        <v>6</v>
      </c>
      <c r="B22" s="16">
        <v>44643</v>
      </c>
      <c r="C22" s="63" t="s">
        <v>44</v>
      </c>
      <c r="D22" s="18">
        <v>44628</v>
      </c>
      <c r="E22" s="19" t="s">
        <v>45</v>
      </c>
      <c r="F22" s="16">
        <v>44624</v>
      </c>
      <c r="G22" s="60" t="s">
        <v>46</v>
      </c>
      <c r="H22" s="20" t="s">
        <v>47</v>
      </c>
      <c r="I22" s="21">
        <v>45061.3</v>
      </c>
      <c r="J22" s="21">
        <v>45061.3</v>
      </c>
      <c r="K22" s="20" t="s">
        <v>48</v>
      </c>
      <c r="L22" s="20" t="s">
        <v>49</v>
      </c>
      <c r="M22" s="23">
        <f>I22-J22</f>
        <v>0</v>
      </c>
      <c r="N22" s="58"/>
    </row>
    <row r="23" spans="1:18" ht="30" x14ac:dyDescent="0.25">
      <c r="A23" s="38">
        <v>7</v>
      </c>
      <c r="B23" s="16">
        <v>44691</v>
      </c>
      <c r="C23" s="17" t="s">
        <v>55</v>
      </c>
      <c r="D23" s="18">
        <v>44690</v>
      </c>
      <c r="E23" s="19" t="s">
        <v>56</v>
      </c>
      <c r="F23" s="16"/>
      <c r="G23" s="37"/>
      <c r="H23" s="20" t="s">
        <v>57</v>
      </c>
      <c r="I23" s="21">
        <v>44000</v>
      </c>
      <c r="J23" s="22">
        <v>44000</v>
      </c>
      <c r="K23" s="61">
        <v>44713</v>
      </c>
      <c r="L23" s="61" t="s">
        <v>58</v>
      </c>
      <c r="M23" s="23">
        <f t="shared" ref="M23:M64" si="0">I23-J23</f>
        <v>0</v>
      </c>
      <c r="N23" s="58"/>
    </row>
    <row r="24" spans="1:18" ht="30.75" customHeight="1" x14ac:dyDescent="0.25">
      <c r="A24" s="38">
        <v>8</v>
      </c>
      <c r="B24" s="16">
        <v>44692</v>
      </c>
      <c r="C24" s="17" t="s">
        <v>59</v>
      </c>
      <c r="D24" s="18">
        <v>44680</v>
      </c>
      <c r="E24" s="64" t="s">
        <v>60</v>
      </c>
      <c r="F24" s="16">
        <v>44638</v>
      </c>
      <c r="G24" s="37" t="s">
        <v>61</v>
      </c>
      <c r="H24" s="20" t="s">
        <v>62</v>
      </c>
      <c r="I24" s="26">
        <v>67536.12</v>
      </c>
      <c r="J24" s="22">
        <f>25390.06+16756</f>
        <v>42146.06</v>
      </c>
      <c r="K24" s="61">
        <v>44708</v>
      </c>
      <c r="L24" s="61" t="s">
        <v>63</v>
      </c>
      <c r="M24" s="23">
        <v>16756</v>
      </c>
      <c r="N24" s="58">
        <f>+I24-J24</f>
        <v>25390.059999999998</v>
      </c>
      <c r="O24" s="29"/>
      <c r="Q24" s="29"/>
      <c r="R24" s="29"/>
    </row>
    <row r="25" spans="1:18" ht="60" x14ac:dyDescent="0.25">
      <c r="A25" s="38">
        <v>9</v>
      </c>
      <c r="B25" s="16">
        <v>44694</v>
      </c>
      <c r="C25" s="17" t="s">
        <v>65</v>
      </c>
      <c r="D25" s="18">
        <v>44671</v>
      </c>
      <c r="E25" s="19" t="s">
        <v>66</v>
      </c>
      <c r="F25" s="16"/>
      <c r="G25" s="37"/>
      <c r="H25" s="20" t="s">
        <v>67</v>
      </c>
      <c r="I25" s="21">
        <v>8912.5</v>
      </c>
      <c r="J25" s="22">
        <v>8912.5</v>
      </c>
      <c r="K25" s="61">
        <v>44713</v>
      </c>
      <c r="L25" s="61" t="s">
        <v>68</v>
      </c>
      <c r="M25" s="23">
        <f t="shared" si="0"/>
        <v>0</v>
      </c>
      <c r="N25" s="58"/>
    </row>
    <row r="26" spans="1:18" ht="45" x14ac:dyDescent="0.25">
      <c r="A26" s="38">
        <v>10</v>
      </c>
      <c r="B26" s="16">
        <v>44694</v>
      </c>
      <c r="C26" s="17" t="s">
        <v>69</v>
      </c>
      <c r="D26" s="18">
        <v>44691</v>
      </c>
      <c r="E26" s="19" t="s">
        <v>25</v>
      </c>
      <c r="F26" s="16">
        <v>44614</v>
      </c>
      <c r="G26" s="37" t="s">
        <v>70</v>
      </c>
      <c r="H26" s="20" t="s">
        <v>71</v>
      </c>
      <c r="I26" s="21">
        <v>105000</v>
      </c>
      <c r="J26" s="22">
        <v>105000</v>
      </c>
      <c r="K26" s="61">
        <v>44714</v>
      </c>
      <c r="L26" s="61" t="s">
        <v>72</v>
      </c>
      <c r="M26" s="23">
        <f t="shared" si="0"/>
        <v>0</v>
      </c>
      <c r="N26" s="58"/>
    </row>
    <row r="27" spans="1:18" ht="15" customHeight="1" x14ac:dyDescent="0.25">
      <c r="A27" s="38">
        <v>11</v>
      </c>
      <c r="B27" s="16">
        <v>44698</v>
      </c>
      <c r="C27" s="17" t="s">
        <v>73</v>
      </c>
      <c r="D27" s="18">
        <v>44692</v>
      </c>
      <c r="E27" s="19" t="s">
        <v>74</v>
      </c>
      <c r="F27" s="16">
        <v>44628</v>
      </c>
      <c r="G27" s="37" t="s">
        <v>75</v>
      </c>
      <c r="H27" s="15" t="s">
        <v>76</v>
      </c>
      <c r="I27" s="21">
        <v>321620.8</v>
      </c>
      <c r="J27" s="22">
        <v>321620.8</v>
      </c>
      <c r="K27" s="16">
        <v>44719</v>
      </c>
      <c r="L27" s="20" t="s">
        <v>77</v>
      </c>
      <c r="M27" s="23">
        <f t="shared" si="0"/>
        <v>0</v>
      </c>
      <c r="N27" s="58"/>
    </row>
    <row r="28" spans="1:18" x14ac:dyDescent="0.25">
      <c r="A28" s="38">
        <v>12</v>
      </c>
      <c r="B28" s="16">
        <v>44698</v>
      </c>
      <c r="C28" s="17" t="s">
        <v>78</v>
      </c>
      <c r="D28" s="18">
        <v>44692</v>
      </c>
      <c r="E28" s="19" t="s">
        <v>79</v>
      </c>
      <c r="F28" s="16">
        <v>44685</v>
      </c>
      <c r="G28" s="37" t="s">
        <v>80</v>
      </c>
      <c r="H28" s="15" t="s">
        <v>81</v>
      </c>
      <c r="I28" s="21">
        <v>32682.98</v>
      </c>
      <c r="J28" s="22">
        <v>32682.98</v>
      </c>
      <c r="K28" s="61">
        <v>44714</v>
      </c>
      <c r="L28" s="61" t="s">
        <v>82</v>
      </c>
      <c r="M28" s="23">
        <f t="shared" si="0"/>
        <v>0</v>
      </c>
      <c r="N28" s="58"/>
    </row>
    <row r="29" spans="1:18" ht="45" x14ac:dyDescent="0.25">
      <c r="A29" s="38">
        <v>13</v>
      </c>
      <c r="B29" s="16">
        <v>44700</v>
      </c>
      <c r="C29" s="17" t="s">
        <v>83</v>
      </c>
      <c r="D29" s="18">
        <v>44685</v>
      </c>
      <c r="E29" s="19" t="s">
        <v>84</v>
      </c>
      <c r="F29" s="16">
        <v>44614</v>
      </c>
      <c r="G29" s="37" t="s">
        <v>85</v>
      </c>
      <c r="H29" s="20" t="s">
        <v>86</v>
      </c>
      <c r="I29" s="21">
        <v>306000</v>
      </c>
      <c r="J29" s="22">
        <v>306000</v>
      </c>
      <c r="K29" s="16">
        <v>44720</v>
      </c>
      <c r="L29" s="20" t="s">
        <v>87</v>
      </c>
      <c r="M29" s="23">
        <f t="shared" si="0"/>
        <v>0</v>
      </c>
      <c r="N29" s="58"/>
    </row>
    <row r="30" spans="1:18" ht="45" x14ac:dyDescent="0.25">
      <c r="A30" s="38">
        <v>14</v>
      </c>
      <c r="B30" s="16">
        <v>44701</v>
      </c>
      <c r="C30" s="17" t="s">
        <v>88</v>
      </c>
      <c r="D30" s="18">
        <v>44700</v>
      </c>
      <c r="E30" s="19" t="s">
        <v>89</v>
      </c>
      <c r="F30" s="16">
        <v>44643</v>
      </c>
      <c r="G30" s="60" t="s">
        <v>90</v>
      </c>
      <c r="H30" s="20" t="s">
        <v>91</v>
      </c>
      <c r="I30" s="21">
        <v>1500000</v>
      </c>
      <c r="J30" s="22">
        <v>1500000</v>
      </c>
      <c r="K30" s="16">
        <v>44720</v>
      </c>
      <c r="L30" s="20" t="s">
        <v>92</v>
      </c>
      <c r="M30" s="23">
        <f t="shared" si="0"/>
        <v>0</v>
      </c>
      <c r="N30" s="58"/>
    </row>
    <row r="31" spans="1:18" ht="33" customHeight="1" x14ac:dyDescent="0.25">
      <c r="A31" s="38">
        <v>15</v>
      </c>
      <c r="B31" s="16">
        <v>44704</v>
      </c>
      <c r="C31" s="17" t="s">
        <v>93</v>
      </c>
      <c r="D31" s="18">
        <v>44698</v>
      </c>
      <c r="E31" s="19" t="s">
        <v>94</v>
      </c>
      <c r="F31" s="16">
        <v>44676</v>
      </c>
      <c r="G31" s="37" t="s">
        <v>95</v>
      </c>
      <c r="H31" s="20" t="s">
        <v>96</v>
      </c>
      <c r="I31" s="21">
        <v>137116</v>
      </c>
      <c r="J31" s="22">
        <v>137116</v>
      </c>
      <c r="K31" s="16">
        <v>44748</v>
      </c>
      <c r="L31" s="19" t="s">
        <v>97</v>
      </c>
      <c r="M31" s="23">
        <f t="shared" si="0"/>
        <v>0</v>
      </c>
      <c r="N31" s="58"/>
    </row>
    <row r="32" spans="1:18" ht="30" x14ac:dyDescent="0.25">
      <c r="A32" s="38">
        <v>16</v>
      </c>
      <c r="B32" s="16">
        <v>44704</v>
      </c>
      <c r="C32" s="17" t="s">
        <v>98</v>
      </c>
      <c r="D32" s="18">
        <v>44700</v>
      </c>
      <c r="E32" s="19" t="s">
        <v>99</v>
      </c>
      <c r="F32" s="16"/>
      <c r="G32" s="37"/>
      <c r="H32" s="20" t="s">
        <v>100</v>
      </c>
      <c r="I32" s="21">
        <v>348904.02</v>
      </c>
      <c r="J32" s="22">
        <v>348904.02</v>
      </c>
      <c r="K32" s="18">
        <v>44720</v>
      </c>
      <c r="L32" s="20" t="s">
        <v>101</v>
      </c>
      <c r="M32" s="23">
        <f t="shared" si="0"/>
        <v>0</v>
      </c>
      <c r="N32" s="58"/>
    </row>
    <row r="33" spans="1:14" ht="30" x14ac:dyDescent="0.25">
      <c r="A33" s="38">
        <v>17</v>
      </c>
      <c r="B33" s="16">
        <v>44704</v>
      </c>
      <c r="C33" s="17" t="s">
        <v>102</v>
      </c>
      <c r="D33" s="18">
        <v>44694</v>
      </c>
      <c r="E33" s="19" t="s">
        <v>103</v>
      </c>
      <c r="F33" s="16">
        <v>44685</v>
      </c>
      <c r="G33" s="37" t="s">
        <v>104</v>
      </c>
      <c r="H33" s="20" t="s">
        <v>105</v>
      </c>
      <c r="I33" s="21">
        <v>19470</v>
      </c>
      <c r="J33" s="22">
        <v>19470</v>
      </c>
      <c r="K33" s="16">
        <v>44720</v>
      </c>
      <c r="L33" s="20" t="s">
        <v>106</v>
      </c>
      <c r="M33" s="23">
        <f t="shared" si="0"/>
        <v>0</v>
      </c>
      <c r="N33" s="58"/>
    </row>
    <row r="34" spans="1:14" ht="33" customHeight="1" x14ac:dyDescent="0.25">
      <c r="A34" s="38">
        <v>18</v>
      </c>
      <c r="B34" s="16">
        <v>44704</v>
      </c>
      <c r="C34" s="17" t="s">
        <v>107</v>
      </c>
      <c r="D34" s="18">
        <v>44699</v>
      </c>
      <c r="E34" s="19" t="s">
        <v>108</v>
      </c>
      <c r="F34" s="16">
        <v>44690</v>
      </c>
      <c r="G34" s="37" t="s">
        <v>109</v>
      </c>
      <c r="H34" s="20" t="s">
        <v>110</v>
      </c>
      <c r="I34" s="21">
        <v>145002.26999999999</v>
      </c>
      <c r="J34" s="22">
        <v>145002.26999999999</v>
      </c>
      <c r="K34" s="16">
        <v>44721</v>
      </c>
      <c r="L34" s="20" t="s">
        <v>111</v>
      </c>
      <c r="M34" s="23">
        <f t="shared" si="0"/>
        <v>0</v>
      </c>
      <c r="N34" s="58"/>
    </row>
    <row r="35" spans="1:14" ht="30" x14ac:dyDescent="0.25">
      <c r="A35" s="38">
        <v>19</v>
      </c>
      <c r="B35" s="16">
        <v>44706</v>
      </c>
      <c r="C35" s="17" t="s">
        <v>93</v>
      </c>
      <c r="D35" s="18">
        <v>44698</v>
      </c>
      <c r="E35" s="19" t="s">
        <v>112</v>
      </c>
      <c r="F35" s="16">
        <v>44692</v>
      </c>
      <c r="G35" s="37" t="s">
        <v>113</v>
      </c>
      <c r="H35" s="20" t="s">
        <v>114</v>
      </c>
      <c r="I35" s="21">
        <v>127853</v>
      </c>
      <c r="J35" s="22">
        <v>127853</v>
      </c>
      <c r="K35" s="16" t="s">
        <v>115</v>
      </c>
      <c r="L35" s="19" t="s">
        <v>116</v>
      </c>
      <c r="M35" s="23">
        <f>I35-J35</f>
        <v>0</v>
      </c>
      <c r="N35" s="58"/>
    </row>
    <row r="36" spans="1:14" ht="27.75" customHeight="1" x14ac:dyDescent="0.25">
      <c r="A36" s="38">
        <v>20</v>
      </c>
      <c r="B36" s="16">
        <v>44706</v>
      </c>
      <c r="C36" s="17" t="s">
        <v>117</v>
      </c>
      <c r="D36" s="18">
        <v>44705</v>
      </c>
      <c r="E36" s="19" t="s">
        <v>118</v>
      </c>
      <c r="F36" s="16">
        <v>44700</v>
      </c>
      <c r="G36" s="37" t="s">
        <v>119</v>
      </c>
      <c r="H36" s="20" t="s">
        <v>120</v>
      </c>
      <c r="I36" s="21">
        <v>7700</v>
      </c>
      <c r="J36" s="22">
        <v>7700</v>
      </c>
      <c r="K36" s="16">
        <v>44727</v>
      </c>
      <c r="L36" s="20" t="s">
        <v>121</v>
      </c>
      <c r="M36" s="23">
        <f t="shared" si="0"/>
        <v>0</v>
      </c>
      <c r="N36" s="58"/>
    </row>
    <row r="37" spans="1:14" ht="30" x14ac:dyDescent="0.25">
      <c r="A37" s="38">
        <v>21</v>
      </c>
      <c r="B37" s="16">
        <v>44707</v>
      </c>
      <c r="C37" s="17" t="s">
        <v>122</v>
      </c>
      <c r="D37" s="18">
        <v>44699</v>
      </c>
      <c r="E37" s="19" t="s">
        <v>123</v>
      </c>
      <c r="F37" s="16">
        <v>44685</v>
      </c>
      <c r="G37" s="37" t="s">
        <v>124</v>
      </c>
      <c r="H37" s="20" t="s">
        <v>105</v>
      </c>
      <c r="I37" s="21">
        <v>180499.99</v>
      </c>
      <c r="J37" s="22">
        <v>180499.99</v>
      </c>
      <c r="K37" s="16">
        <v>44727</v>
      </c>
      <c r="L37" s="20" t="s">
        <v>125</v>
      </c>
      <c r="M37" s="23">
        <f t="shared" si="0"/>
        <v>0</v>
      </c>
      <c r="N37" s="58"/>
    </row>
    <row r="38" spans="1:14" ht="30" x14ac:dyDescent="0.25">
      <c r="A38" s="38">
        <v>22</v>
      </c>
      <c r="B38" s="16">
        <v>44712</v>
      </c>
      <c r="C38" s="17" t="s">
        <v>53</v>
      </c>
      <c r="D38" s="18"/>
      <c r="E38" s="19"/>
      <c r="F38" s="16"/>
      <c r="G38" s="37"/>
      <c r="H38" s="20" t="s">
        <v>54</v>
      </c>
      <c r="I38" s="21">
        <v>39385.629999999997</v>
      </c>
      <c r="J38" s="22">
        <v>39385.629999999997</v>
      </c>
      <c r="K38" s="61">
        <v>44714</v>
      </c>
      <c r="L38" s="61" t="s">
        <v>126</v>
      </c>
      <c r="M38" s="23">
        <f t="shared" si="0"/>
        <v>0</v>
      </c>
      <c r="N38" s="58"/>
    </row>
    <row r="39" spans="1:14" ht="45" x14ac:dyDescent="0.25">
      <c r="A39" s="38">
        <v>23</v>
      </c>
      <c r="B39" s="16">
        <v>44712</v>
      </c>
      <c r="C39" s="17" t="s">
        <v>107</v>
      </c>
      <c r="D39" s="18">
        <v>44707</v>
      </c>
      <c r="E39" s="64" t="s">
        <v>127</v>
      </c>
      <c r="F39" s="16">
        <v>44650</v>
      </c>
      <c r="G39" s="60" t="s">
        <v>128</v>
      </c>
      <c r="H39" s="20" t="s">
        <v>129</v>
      </c>
      <c r="I39" s="21">
        <f>86378.48+91389.09</f>
        <v>177767.57</v>
      </c>
      <c r="J39" s="21">
        <f>91389.09+86378.48</f>
        <v>177767.57</v>
      </c>
      <c r="K39" s="61" t="s">
        <v>130</v>
      </c>
      <c r="L39" s="61" t="s">
        <v>131</v>
      </c>
      <c r="M39" s="23">
        <f t="shared" si="0"/>
        <v>0</v>
      </c>
      <c r="N39" s="58"/>
    </row>
    <row r="40" spans="1:14" ht="45" x14ac:dyDescent="0.25">
      <c r="A40" s="38">
        <v>24</v>
      </c>
      <c r="B40" s="16">
        <v>44712</v>
      </c>
      <c r="C40" s="17" t="s">
        <v>132</v>
      </c>
      <c r="D40" s="18">
        <v>44704</v>
      </c>
      <c r="E40" s="19" t="s">
        <v>133</v>
      </c>
      <c r="F40" s="16">
        <v>44700</v>
      </c>
      <c r="G40" s="37" t="s">
        <v>134</v>
      </c>
      <c r="H40" s="20" t="s">
        <v>135</v>
      </c>
      <c r="I40" s="21">
        <v>10915</v>
      </c>
      <c r="J40" s="22">
        <v>10915</v>
      </c>
      <c r="K40" s="16" t="s">
        <v>136</v>
      </c>
      <c r="L40" s="19" t="s">
        <v>137</v>
      </c>
      <c r="M40" s="23">
        <f t="shared" si="0"/>
        <v>0</v>
      </c>
      <c r="N40" s="65"/>
    </row>
    <row r="41" spans="1:14" ht="60" x14ac:dyDescent="0.25">
      <c r="A41" s="38">
        <v>25</v>
      </c>
      <c r="B41" s="16">
        <v>44712</v>
      </c>
      <c r="C41" s="17" t="s">
        <v>64</v>
      </c>
      <c r="D41" s="18">
        <v>44704</v>
      </c>
      <c r="E41" s="19" t="s">
        <v>138</v>
      </c>
      <c r="F41" s="16">
        <v>44701</v>
      </c>
      <c r="G41" s="37" t="s">
        <v>139</v>
      </c>
      <c r="H41" s="20" t="s">
        <v>140</v>
      </c>
      <c r="I41" s="21">
        <v>12725.12</v>
      </c>
      <c r="J41" s="22">
        <v>12725.12</v>
      </c>
      <c r="K41" s="61" t="s">
        <v>141</v>
      </c>
      <c r="L41" s="61" t="s">
        <v>142</v>
      </c>
      <c r="M41" s="23">
        <f t="shared" si="0"/>
        <v>0</v>
      </c>
      <c r="N41" s="58"/>
    </row>
    <row r="42" spans="1:14" ht="32.25" customHeight="1" x14ac:dyDescent="0.25">
      <c r="A42" s="38">
        <v>26</v>
      </c>
      <c r="B42" s="16">
        <v>44712</v>
      </c>
      <c r="C42" s="17" t="s">
        <v>143</v>
      </c>
      <c r="D42" s="18">
        <v>44704</v>
      </c>
      <c r="E42" s="19" t="s">
        <v>144</v>
      </c>
      <c r="F42" s="16">
        <v>44698</v>
      </c>
      <c r="G42" s="37" t="s">
        <v>145</v>
      </c>
      <c r="H42" s="20" t="s">
        <v>146</v>
      </c>
      <c r="I42" s="21">
        <v>128698.82</v>
      </c>
      <c r="J42" s="22">
        <v>128698.82</v>
      </c>
      <c r="K42" s="20" t="s">
        <v>147</v>
      </c>
      <c r="L42" s="20" t="s">
        <v>148</v>
      </c>
      <c r="M42" s="23">
        <f t="shared" si="0"/>
        <v>0</v>
      </c>
      <c r="N42" s="58"/>
    </row>
    <row r="43" spans="1:14" ht="45" x14ac:dyDescent="0.25">
      <c r="A43" s="38">
        <v>27</v>
      </c>
      <c r="B43" s="16">
        <v>44712</v>
      </c>
      <c r="C43" s="17" t="s">
        <v>149</v>
      </c>
      <c r="D43" s="18">
        <v>44711</v>
      </c>
      <c r="E43" s="19" t="s">
        <v>150</v>
      </c>
      <c r="F43" s="16">
        <v>44704</v>
      </c>
      <c r="G43" s="37" t="s">
        <v>151</v>
      </c>
      <c r="H43" s="20" t="s">
        <v>152</v>
      </c>
      <c r="I43" s="21">
        <v>60818.44</v>
      </c>
      <c r="J43" s="22">
        <v>60818.44</v>
      </c>
      <c r="K43" s="16" t="s">
        <v>48</v>
      </c>
      <c r="L43" s="20" t="s">
        <v>153</v>
      </c>
      <c r="M43" s="23">
        <f t="shared" si="0"/>
        <v>0</v>
      </c>
      <c r="N43" s="58"/>
    </row>
    <row r="44" spans="1:14" ht="30" x14ac:dyDescent="0.25">
      <c r="A44" s="38">
        <v>28</v>
      </c>
      <c r="B44" s="16">
        <v>44712</v>
      </c>
      <c r="C44" s="17" t="s">
        <v>51</v>
      </c>
      <c r="D44" s="18">
        <v>44709</v>
      </c>
      <c r="E44" s="19" t="s">
        <v>154</v>
      </c>
      <c r="F44" s="16"/>
      <c r="G44" s="37"/>
      <c r="H44" s="20" t="s">
        <v>155</v>
      </c>
      <c r="I44" s="21">
        <v>268385.42</v>
      </c>
      <c r="J44" s="21">
        <v>268385.42</v>
      </c>
      <c r="K44" s="18">
        <v>44735</v>
      </c>
      <c r="L44" s="61" t="s">
        <v>156</v>
      </c>
      <c r="M44" s="23">
        <f t="shared" si="0"/>
        <v>0</v>
      </c>
      <c r="N44" s="58"/>
    </row>
    <row r="45" spans="1:14" ht="45" x14ac:dyDescent="0.25">
      <c r="A45" s="38">
        <v>29</v>
      </c>
      <c r="B45" s="16">
        <v>44712</v>
      </c>
      <c r="C45" s="17" t="s">
        <v>157</v>
      </c>
      <c r="D45" s="18">
        <v>44698</v>
      </c>
      <c r="E45" s="19" t="s">
        <v>158</v>
      </c>
      <c r="F45" s="16">
        <v>44692</v>
      </c>
      <c r="G45" s="66">
        <v>44563</v>
      </c>
      <c r="H45" s="20" t="s">
        <v>159</v>
      </c>
      <c r="I45" s="21">
        <v>35808.559999999998</v>
      </c>
      <c r="J45" s="21">
        <v>35808.559999999998</v>
      </c>
      <c r="K45" s="17" t="s">
        <v>48</v>
      </c>
      <c r="L45" s="17" t="s">
        <v>160</v>
      </c>
      <c r="M45" s="23">
        <f t="shared" si="0"/>
        <v>0</v>
      </c>
      <c r="N45" s="39"/>
    </row>
    <row r="46" spans="1:14" ht="60" x14ac:dyDescent="0.25">
      <c r="A46" s="38">
        <v>30</v>
      </c>
      <c r="B46" s="16">
        <v>44712</v>
      </c>
      <c r="C46" s="17" t="s">
        <v>52</v>
      </c>
      <c r="D46" s="18">
        <v>44712</v>
      </c>
      <c r="E46" s="19" t="s">
        <v>161</v>
      </c>
      <c r="F46" s="16">
        <v>44704</v>
      </c>
      <c r="G46" s="37" t="s">
        <v>162</v>
      </c>
      <c r="H46" s="20" t="s">
        <v>163</v>
      </c>
      <c r="I46" s="21">
        <v>42214.5</v>
      </c>
      <c r="J46" s="22">
        <v>42214.5</v>
      </c>
      <c r="K46" s="61" t="s">
        <v>48</v>
      </c>
      <c r="L46" s="61" t="s">
        <v>164</v>
      </c>
      <c r="M46" s="23">
        <f t="shared" si="0"/>
        <v>0</v>
      </c>
      <c r="N46" s="39"/>
    </row>
    <row r="47" spans="1:14" ht="45" x14ac:dyDescent="0.25">
      <c r="A47" s="38">
        <v>31</v>
      </c>
      <c r="B47" s="16">
        <v>44712</v>
      </c>
      <c r="C47" s="17" t="s">
        <v>165</v>
      </c>
      <c r="D47" s="18">
        <v>44707</v>
      </c>
      <c r="E47" s="19" t="s">
        <v>166</v>
      </c>
      <c r="F47" s="16">
        <v>44704</v>
      </c>
      <c r="G47" s="37" t="s">
        <v>167</v>
      </c>
      <c r="H47" s="20" t="s">
        <v>168</v>
      </c>
      <c r="I47" s="21">
        <v>143999.65</v>
      </c>
      <c r="J47" s="23">
        <v>143999.65</v>
      </c>
      <c r="K47" s="16">
        <v>44736</v>
      </c>
      <c r="L47" s="37" t="s">
        <v>169</v>
      </c>
      <c r="M47" s="23">
        <f t="shared" si="0"/>
        <v>0</v>
      </c>
      <c r="N47" s="39"/>
    </row>
    <row r="48" spans="1:14" ht="45" x14ac:dyDescent="0.25">
      <c r="A48" s="38">
        <v>32</v>
      </c>
      <c r="B48" s="16">
        <v>44712</v>
      </c>
      <c r="C48" s="17" t="s">
        <v>26</v>
      </c>
      <c r="D48" s="67" t="s">
        <v>170</v>
      </c>
      <c r="E48" s="64" t="s">
        <v>171</v>
      </c>
      <c r="F48" s="16">
        <v>44707</v>
      </c>
      <c r="G48" s="37" t="s">
        <v>172</v>
      </c>
      <c r="H48" s="20" t="s">
        <v>173</v>
      </c>
      <c r="I48" s="68">
        <v>164000</v>
      </c>
      <c r="J48" s="22">
        <v>4875</v>
      </c>
      <c r="K48" s="16">
        <v>44737</v>
      </c>
      <c r="L48" s="37" t="s">
        <v>174</v>
      </c>
      <c r="M48" s="23">
        <v>0</v>
      </c>
      <c r="N48" s="39">
        <f>+I48-J48</f>
        <v>159125</v>
      </c>
    </row>
    <row r="49" spans="1:15" ht="104.25" customHeight="1" x14ac:dyDescent="0.25">
      <c r="A49" s="38">
        <v>33</v>
      </c>
      <c r="B49" s="16">
        <v>44712</v>
      </c>
      <c r="C49" s="17" t="s">
        <v>26</v>
      </c>
      <c r="D49" s="67" t="s">
        <v>175</v>
      </c>
      <c r="E49" s="64" t="s">
        <v>176</v>
      </c>
      <c r="F49" s="16">
        <v>44530</v>
      </c>
      <c r="G49" s="37" t="s">
        <v>27</v>
      </c>
      <c r="H49" s="20" t="s">
        <v>28</v>
      </c>
      <c r="I49" s="21"/>
      <c r="J49" s="22"/>
      <c r="K49" s="37"/>
      <c r="L49" s="37"/>
      <c r="M49" s="23">
        <f t="shared" si="0"/>
        <v>0</v>
      </c>
      <c r="N49" s="39"/>
    </row>
    <row r="50" spans="1:15" s="25" customFormat="1" ht="60" x14ac:dyDescent="0.25">
      <c r="A50" s="38">
        <v>34</v>
      </c>
      <c r="B50" s="16">
        <v>44712</v>
      </c>
      <c r="C50" s="17" t="s">
        <v>177</v>
      </c>
      <c r="D50" s="18">
        <v>44699</v>
      </c>
      <c r="E50" s="19" t="s">
        <v>178</v>
      </c>
      <c r="F50" s="16">
        <v>44672</v>
      </c>
      <c r="G50" s="37" t="s">
        <v>179</v>
      </c>
      <c r="H50" s="20" t="s">
        <v>180</v>
      </c>
      <c r="I50" s="21">
        <v>45887.839999999997</v>
      </c>
      <c r="J50" s="22">
        <v>0</v>
      </c>
      <c r="K50" s="83" t="s">
        <v>181</v>
      </c>
      <c r="L50" s="83"/>
      <c r="M50" s="23">
        <f t="shared" si="0"/>
        <v>45887.839999999997</v>
      </c>
      <c r="N50" s="39"/>
      <c r="O50" s="24" t="s">
        <v>182</v>
      </c>
    </row>
    <row r="51" spans="1:15" s="25" customFormat="1" ht="45" x14ac:dyDescent="0.25">
      <c r="A51" s="38">
        <v>35</v>
      </c>
      <c r="B51" s="16">
        <v>44718</v>
      </c>
      <c r="C51" s="17" t="s">
        <v>50</v>
      </c>
      <c r="D51" s="17"/>
      <c r="E51" s="19" t="s">
        <v>183</v>
      </c>
      <c r="F51" s="16">
        <v>44712</v>
      </c>
      <c r="G51" s="37" t="s">
        <v>184</v>
      </c>
      <c r="H51" s="20" t="s">
        <v>185</v>
      </c>
      <c r="I51" s="21">
        <v>22213.5</v>
      </c>
      <c r="J51" s="22">
        <v>0</v>
      </c>
      <c r="K51" s="21">
        <v>0</v>
      </c>
      <c r="L51" s="26">
        <f t="shared" ref="L51" si="1">L50+K51-J51</f>
        <v>0</v>
      </c>
      <c r="M51" s="21">
        <v>22213.5</v>
      </c>
      <c r="N51" s="40">
        <v>0</v>
      </c>
    </row>
    <row r="52" spans="1:15" s="25" customFormat="1" ht="45" x14ac:dyDescent="0.25">
      <c r="A52" s="38">
        <v>36</v>
      </c>
      <c r="B52" s="16">
        <v>44727</v>
      </c>
      <c r="C52" s="17" t="s">
        <v>186</v>
      </c>
      <c r="D52" s="27">
        <v>44649</v>
      </c>
      <c r="E52" s="19" t="s">
        <v>187</v>
      </c>
      <c r="F52" s="16">
        <v>44620</v>
      </c>
      <c r="G52" s="37" t="s">
        <v>188</v>
      </c>
      <c r="H52" s="20" t="s">
        <v>189</v>
      </c>
      <c r="I52" s="21">
        <v>59554.6</v>
      </c>
      <c r="J52" s="21">
        <v>0</v>
      </c>
      <c r="K52" s="21">
        <v>0</v>
      </c>
      <c r="L52" s="21">
        <v>0</v>
      </c>
      <c r="M52" s="21">
        <f>+I52-J52</f>
        <v>59554.6</v>
      </c>
      <c r="N52" s="41"/>
    </row>
    <row r="53" spans="1:15" s="25" customFormat="1" ht="45" x14ac:dyDescent="0.25">
      <c r="A53" s="38">
        <v>37</v>
      </c>
      <c r="B53" s="16">
        <v>44734</v>
      </c>
      <c r="C53" s="17" t="s">
        <v>190</v>
      </c>
      <c r="D53" s="18">
        <v>44727</v>
      </c>
      <c r="E53" s="19" t="s">
        <v>191</v>
      </c>
      <c r="F53" s="16">
        <v>44714</v>
      </c>
      <c r="G53" s="37" t="s">
        <v>192</v>
      </c>
      <c r="H53" s="20" t="s">
        <v>193</v>
      </c>
      <c r="I53" s="21">
        <v>34218.82</v>
      </c>
      <c r="J53" s="22"/>
      <c r="K53" s="83" t="s">
        <v>181</v>
      </c>
      <c r="L53" s="83"/>
      <c r="M53" s="23">
        <f t="shared" si="0"/>
        <v>34218.82</v>
      </c>
      <c r="N53" s="40"/>
      <c r="O53" s="24" t="s">
        <v>182</v>
      </c>
    </row>
    <row r="54" spans="1:15" ht="45" x14ac:dyDescent="0.25">
      <c r="A54" s="38">
        <v>38</v>
      </c>
      <c r="B54" s="16">
        <v>44735</v>
      </c>
      <c r="C54" s="17" t="s">
        <v>194</v>
      </c>
      <c r="D54" s="18">
        <v>44732</v>
      </c>
      <c r="E54" s="19" t="s">
        <v>195</v>
      </c>
      <c r="F54" s="16">
        <v>44645</v>
      </c>
      <c r="G54" s="37" t="s">
        <v>196</v>
      </c>
      <c r="H54" s="20" t="s">
        <v>197</v>
      </c>
      <c r="I54" s="21">
        <v>736095.8</v>
      </c>
      <c r="J54" s="22"/>
      <c r="K54" s="83" t="s">
        <v>181</v>
      </c>
      <c r="L54" s="83"/>
      <c r="M54" s="23">
        <f t="shared" si="0"/>
        <v>736095.8</v>
      </c>
      <c r="N54" s="39"/>
      <c r="O54" s="14" t="s">
        <v>198</v>
      </c>
    </row>
    <row r="55" spans="1:15" ht="45" x14ac:dyDescent="0.25">
      <c r="A55" s="38">
        <v>39</v>
      </c>
      <c r="B55" s="16">
        <v>44732</v>
      </c>
      <c r="C55" s="17" t="s">
        <v>199</v>
      </c>
      <c r="D55" s="18">
        <v>44726</v>
      </c>
      <c r="E55" s="19" t="s">
        <v>200</v>
      </c>
      <c r="F55" s="16">
        <v>44722</v>
      </c>
      <c r="G55" s="37" t="s">
        <v>201</v>
      </c>
      <c r="H55" s="20" t="s">
        <v>202</v>
      </c>
      <c r="I55" s="22">
        <v>64949.97</v>
      </c>
      <c r="J55" s="68">
        <v>0</v>
      </c>
      <c r="K55" s="83" t="s">
        <v>181</v>
      </c>
      <c r="L55" s="83"/>
      <c r="M55" s="23">
        <f t="shared" si="0"/>
        <v>64949.97</v>
      </c>
      <c r="N55" s="40"/>
      <c r="O55" s="14" t="s">
        <v>198</v>
      </c>
    </row>
    <row r="56" spans="1:15" ht="60" x14ac:dyDescent="0.25">
      <c r="A56" s="38">
        <v>40</v>
      </c>
      <c r="B56" s="16">
        <v>44732</v>
      </c>
      <c r="C56" s="17" t="s">
        <v>203</v>
      </c>
      <c r="D56" s="18">
        <v>44720</v>
      </c>
      <c r="E56" s="19"/>
      <c r="F56" s="16"/>
      <c r="G56" s="37"/>
      <c r="H56" s="20" t="s">
        <v>204</v>
      </c>
      <c r="I56" s="21">
        <v>4500</v>
      </c>
      <c r="J56" s="68"/>
      <c r="K56" s="37"/>
      <c r="L56" s="37"/>
      <c r="M56" s="23">
        <f t="shared" si="0"/>
        <v>4500</v>
      </c>
      <c r="N56" s="39"/>
      <c r="O56" s="14" t="s">
        <v>205</v>
      </c>
    </row>
    <row r="57" spans="1:15" ht="60" x14ac:dyDescent="0.25">
      <c r="A57" s="38">
        <v>41</v>
      </c>
      <c r="B57" s="16">
        <v>44735</v>
      </c>
      <c r="C57" s="16" t="s">
        <v>50</v>
      </c>
      <c r="D57" s="17">
        <v>44722</v>
      </c>
      <c r="E57" s="19" t="s">
        <v>206</v>
      </c>
      <c r="F57" s="16">
        <v>44720</v>
      </c>
      <c r="G57" s="37" t="s">
        <v>207</v>
      </c>
      <c r="H57" s="20" t="s">
        <v>208</v>
      </c>
      <c r="I57" s="22">
        <v>88570.8</v>
      </c>
      <c r="J57" s="21">
        <v>0</v>
      </c>
      <c r="K57" s="26">
        <v>0</v>
      </c>
      <c r="L57" s="22">
        <v>0</v>
      </c>
      <c r="M57" s="22">
        <v>88570.8</v>
      </c>
      <c r="N57" s="40"/>
    </row>
    <row r="58" spans="1:15" ht="30" x14ac:dyDescent="0.25">
      <c r="A58" s="38">
        <v>42</v>
      </c>
      <c r="B58" s="16">
        <v>44736</v>
      </c>
      <c r="C58" s="17" t="s">
        <v>209</v>
      </c>
      <c r="D58" s="18">
        <v>44732</v>
      </c>
      <c r="E58" s="19" t="s">
        <v>210</v>
      </c>
      <c r="F58" s="16">
        <v>44722</v>
      </c>
      <c r="G58" s="37" t="s">
        <v>211</v>
      </c>
      <c r="H58" s="20" t="s">
        <v>212</v>
      </c>
      <c r="I58" s="22">
        <v>220306</v>
      </c>
      <c r="J58" s="21">
        <v>0</v>
      </c>
      <c r="K58" s="26">
        <v>0</v>
      </c>
      <c r="L58" s="22">
        <v>0</v>
      </c>
      <c r="M58" s="22">
        <v>220306</v>
      </c>
      <c r="N58" s="40"/>
    </row>
    <row r="59" spans="1:15" ht="30" x14ac:dyDescent="0.25">
      <c r="A59" s="38">
        <v>43</v>
      </c>
      <c r="B59" s="16">
        <v>44739</v>
      </c>
      <c r="C59" s="17" t="s">
        <v>98</v>
      </c>
      <c r="D59" s="18">
        <v>44732</v>
      </c>
      <c r="E59" s="19" t="s">
        <v>213</v>
      </c>
      <c r="F59" s="16"/>
      <c r="G59" s="37"/>
      <c r="H59" s="20" t="s">
        <v>214</v>
      </c>
      <c r="I59" s="21">
        <v>432987.73</v>
      </c>
      <c r="J59" s="22">
        <v>0</v>
      </c>
      <c r="K59" s="83" t="s">
        <v>181</v>
      </c>
      <c r="L59" s="83"/>
      <c r="M59" s="22">
        <v>432987.73</v>
      </c>
      <c r="N59" s="40"/>
    </row>
    <row r="60" spans="1:15" ht="75" x14ac:dyDescent="0.25">
      <c r="A60" s="38">
        <v>44</v>
      </c>
      <c r="B60" s="16">
        <v>44741</v>
      </c>
      <c r="C60" s="17" t="s">
        <v>107</v>
      </c>
      <c r="D60" s="18">
        <v>44719</v>
      </c>
      <c r="E60" s="64" t="s">
        <v>215</v>
      </c>
      <c r="F60" s="16">
        <v>44712</v>
      </c>
      <c r="G60" s="60" t="s">
        <v>216</v>
      </c>
      <c r="H60" s="20" t="s">
        <v>217</v>
      </c>
      <c r="I60" s="22">
        <v>235080.44</v>
      </c>
      <c r="J60" s="21"/>
      <c r="K60" s="83" t="s">
        <v>181</v>
      </c>
      <c r="L60" s="83"/>
      <c r="M60" s="22">
        <v>235080.44</v>
      </c>
      <c r="N60" s="40"/>
    </row>
    <row r="61" spans="1:15" ht="45" x14ac:dyDescent="0.25">
      <c r="A61" s="38">
        <v>45</v>
      </c>
      <c r="B61" s="16">
        <v>44726</v>
      </c>
      <c r="C61" s="16" t="s">
        <v>218</v>
      </c>
      <c r="D61" s="17" t="s">
        <v>218</v>
      </c>
      <c r="E61" s="19" t="s">
        <v>219</v>
      </c>
      <c r="F61" s="16">
        <v>44699</v>
      </c>
      <c r="G61" s="37" t="s">
        <v>220</v>
      </c>
      <c r="H61" s="20" t="s">
        <v>221</v>
      </c>
      <c r="I61" s="21">
        <v>30266.29</v>
      </c>
      <c r="J61" s="21">
        <v>0</v>
      </c>
      <c r="K61" s="26">
        <v>0</v>
      </c>
      <c r="L61" s="22">
        <v>0</v>
      </c>
      <c r="M61" s="22">
        <v>30266.29</v>
      </c>
      <c r="N61" s="40"/>
    </row>
    <row r="62" spans="1:15" ht="60" x14ac:dyDescent="0.25">
      <c r="A62" s="38">
        <v>46</v>
      </c>
      <c r="B62" s="16">
        <v>44726</v>
      </c>
      <c r="C62" s="17" t="s">
        <v>65</v>
      </c>
      <c r="D62" s="18">
        <v>44699</v>
      </c>
      <c r="E62" s="19" t="s">
        <v>222</v>
      </c>
      <c r="F62" s="16"/>
      <c r="G62" s="37"/>
      <c r="H62" s="20" t="s">
        <v>223</v>
      </c>
      <c r="I62" s="22">
        <v>8912.5</v>
      </c>
      <c r="J62" s="21">
        <v>8912.5</v>
      </c>
      <c r="K62" s="69">
        <v>44568</v>
      </c>
      <c r="L62" s="19" t="s">
        <v>224</v>
      </c>
      <c r="M62" s="23">
        <f t="shared" si="0"/>
        <v>0</v>
      </c>
      <c r="N62" s="40"/>
    </row>
    <row r="63" spans="1:15" ht="30" x14ac:dyDescent="0.25">
      <c r="A63" s="38">
        <v>47</v>
      </c>
      <c r="B63" s="16">
        <v>44727</v>
      </c>
      <c r="C63" s="17" t="s">
        <v>143</v>
      </c>
      <c r="D63" s="18">
        <v>44720</v>
      </c>
      <c r="E63" s="19" t="s">
        <v>225</v>
      </c>
      <c r="F63" s="16">
        <v>44715</v>
      </c>
      <c r="G63" s="37" t="s">
        <v>226</v>
      </c>
      <c r="H63" s="20" t="s">
        <v>227</v>
      </c>
      <c r="I63" s="22">
        <v>9999.32</v>
      </c>
      <c r="J63" s="21">
        <v>9999.32</v>
      </c>
      <c r="K63" s="69">
        <v>44568</v>
      </c>
      <c r="L63" s="19" t="s">
        <v>228</v>
      </c>
      <c r="M63" s="23">
        <f t="shared" si="0"/>
        <v>0</v>
      </c>
      <c r="N63" s="40"/>
    </row>
    <row r="64" spans="1:15" ht="45" x14ac:dyDescent="0.25">
      <c r="A64" s="38">
        <v>48</v>
      </c>
      <c r="B64" s="16">
        <v>44726</v>
      </c>
      <c r="C64" s="17" t="s">
        <v>29</v>
      </c>
      <c r="D64" s="18">
        <v>44719</v>
      </c>
      <c r="E64" s="19" t="s">
        <v>229</v>
      </c>
      <c r="F64" s="16">
        <v>44700</v>
      </c>
      <c r="G64" s="37" t="s">
        <v>230</v>
      </c>
      <c r="H64" s="20" t="s">
        <v>231</v>
      </c>
      <c r="I64" s="22">
        <v>133104.82999999999</v>
      </c>
      <c r="J64" s="21">
        <v>133104.82999999999</v>
      </c>
      <c r="K64" s="69">
        <v>44568</v>
      </c>
      <c r="L64" s="19" t="s">
        <v>232</v>
      </c>
      <c r="M64" s="23">
        <f t="shared" si="0"/>
        <v>0</v>
      </c>
      <c r="N64" s="40"/>
    </row>
    <row r="65" spans="1:15" ht="45" x14ac:dyDescent="0.25">
      <c r="A65" s="38">
        <v>49</v>
      </c>
      <c r="B65" s="16">
        <v>44732</v>
      </c>
      <c r="C65" s="16" t="s">
        <v>233</v>
      </c>
      <c r="D65" s="18">
        <v>44719</v>
      </c>
      <c r="E65" s="19" t="s">
        <v>234</v>
      </c>
      <c r="F65" s="16">
        <v>44680</v>
      </c>
      <c r="G65" s="16" t="s">
        <v>235</v>
      </c>
      <c r="H65" s="20" t="s">
        <v>236</v>
      </c>
      <c r="I65" s="22">
        <v>84960</v>
      </c>
      <c r="J65" s="22">
        <v>0</v>
      </c>
      <c r="K65" s="83" t="s">
        <v>181</v>
      </c>
      <c r="L65" s="83"/>
      <c r="M65" s="22">
        <v>14160</v>
      </c>
      <c r="N65" s="41">
        <f>I65-M65</f>
        <v>70800</v>
      </c>
      <c r="O65" t="s">
        <v>237</v>
      </c>
    </row>
    <row r="66" spans="1:15" s="70" customFormat="1" ht="19.5" thickBot="1" x14ac:dyDescent="0.35">
      <c r="A66" s="81" t="s">
        <v>247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76" t="s">
        <v>248</v>
      </c>
      <c r="M66" s="74">
        <f>SUM(M17:M65)</f>
        <v>2615196.5699999998</v>
      </c>
      <c r="N66" s="75"/>
    </row>
    <row r="67" spans="1:15" x14ac:dyDescent="0.25">
      <c r="C67" s="30"/>
      <c r="D67" s="31"/>
      <c r="E67" s="32"/>
      <c r="F67" s="2"/>
      <c r="G67" s="33"/>
      <c r="H67" s="34"/>
      <c r="I67" s="35"/>
      <c r="J67" s="28"/>
      <c r="L67" s="30"/>
      <c r="M67"/>
      <c r="N67" s="28"/>
    </row>
    <row r="68" spans="1:15" x14ac:dyDescent="0.25">
      <c r="C68" s="30"/>
      <c r="D68" s="31"/>
      <c r="E68" s="32"/>
      <c r="F68" s="2"/>
      <c r="G68" s="33"/>
      <c r="H68" s="34"/>
      <c r="I68" s="35"/>
      <c r="J68" s="28"/>
      <c r="L68" s="30"/>
      <c r="M68"/>
      <c r="N68" s="28"/>
    </row>
    <row r="69" spans="1:15" x14ac:dyDescent="0.25">
      <c r="C69" s="30"/>
      <c r="D69" s="31"/>
      <c r="E69" s="32"/>
      <c r="F69" s="2"/>
      <c r="G69" s="33"/>
      <c r="H69" s="34"/>
      <c r="I69" s="35"/>
      <c r="J69" s="28"/>
      <c r="L69" s="30"/>
      <c r="M69"/>
      <c r="N69" s="28"/>
    </row>
    <row r="70" spans="1:15" x14ac:dyDescent="0.25">
      <c r="C70" s="30"/>
      <c r="D70" s="31"/>
      <c r="E70" s="32"/>
      <c r="F70" s="2"/>
      <c r="G70" s="33"/>
      <c r="H70" s="34"/>
      <c r="I70" s="35"/>
      <c r="J70" s="28"/>
      <c r="L70" s="30"/>
      <c r="M70" s="29"/>
      <c r="N70" s="28"/>
    </row>
    <row r="71" spans="1:15" x14ac:dyDescent="0.25">
      <c r="C71" s="30"/>
      <c r="D71" s="31"/>
      <c r="E71" s="32"/>
      <c r="F71" s="2"/>
      <c r="G71" s="33"/>
      <c r="H71" s="34"/>
      <c r="I71" s="35"/>
      <c r="J71" s="28"/>
      <c r="L71" s="30"/>
      <c r="M71"/>
      <c r="N71" s="28"/>
    </row>
    <row r="72" spans="1:15" x14ac:dyDescent="0.25">
      <c r="C72" s="30"/>
      <c r="D72" s="31"/>
      <c r="E72" s="32"/>
      <c r="F72" s="2"/>
      <c r="G72" s="33"/>
      <c r="H72" s="34"/>
      <c r="I72" s="35"/>
      <c r="J72" s="28"/>
      <c r="L72" s="30"/>
      <c r="M72"/>
      <c r="N72" s="28"/>
    </row>
    <row r="73" spans="1:15" ht="21" customHeight="1" x14ac:dyDescent="0.25">
      <c r="C73" s="87" t="s">
        <v>246</v>
      </c>
      <c r="D73" s="87"/>
      <c r="E73" s="71"/>
      <c r="F73" s="71"/>
      <c r="G73" s="84" t="s">
        <v>238</v>
      </c>
      <c r="H73" s="84"/>
      <c r="K73" s="84" t="s">
        <v>239</v>
      </c>
      <c r="L73" s="84"/>
    </row>
    <row r="74" spans="1:15" ht="15.75" x14ac:dyDescent="0.25">
      <c r="C74" s="88" t="s">
        <v>244</v>
      </c>
      <c r="D74" s="88"/>
      <c r="E74" s="72"/>
      <c r="F74" s="72"/>
      <c r="G74" s="85" t="s">
        <v>240</v>
      </c>
      <c r="H74" s="85"/>
      <c r="K74" s="85" t="s">
        <v>241</v>
      </c>
      <c r="L74" s="85"/>
    </row>
    <row r="75" spans="1:15" ht="15.75" customHeight="1" x14ac:dyDescent="0.25">
      <c r="C75" s="78" t="s">
        <v>245</v>
      </c>
      <c r="D75" s="78"/>
      <c r="E75" s="73"/>
      <c r="F75" s="73"/>
      <c r="G75" s="86" t="s">
        <v>242</v>
      </c>
      <c r="H75" s="86"/>
      <c r="K75" s="86" t="s">
        <v>243</v>
      </c>
      <c r="L75" s="86"/>
    </row>
  </sheetData>
  <protectedRanges>
    <protectedRange sqref="H73 K73" name="Rango1_3_6_1_1"/>
    <protectedRange sqref="C73" name="Rango1_4_6_1_1"/>
  </protectedRanges>
  <mergeCells count="22">
    <mergeCell ref="C74:D74"/>
    <mergeCell ref="K19:L19"/>
    <mergeCell ref="K20:L20"/>
    <mergeCell ref="K21:L21"/>
    <mergeCell ref="K50:L50"/>
    <mergeCell ref="K53:L53"/>
    <mergeCell ref="C75:D75"/>
    <mergeCell ref="A14:N14"/>
    <mergeCell ref="A15:N15"/>
    <mergeCell ref="A66:K66"/>
    <mergeCell ref="K54:L54"/>
    <mergeCell ref="K55:L55"/>
    <mergeCell ref="K59:L59"/>
    <mergeCell ref="K60:L60"/>
    <mergeCell ref="K65:L65"/>
    <mergeCell ref="K73:L73"/>
    <mergeCell ref="K74:L74"/>
    <mergeCell ref="K75:L75"/>
    <mergeCell ref="G73:H73"/>
    <mergeCell ref="G74:H74"/>
    <mergeCell ref="G75:H75"/>
    <mergeCell ref="C73:D73"/>
  </mergeCells>
  <printOptions horizontalCentered="1"/>
  <pageMargins left="0" right="0" top="0.31496062992125984" bottom="0.15748031496062992" header="0.31496062992125984" footer="0.15748031496062992"/>
  <pageSetup scale="45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</vt:lpstr>
      <vt:lpstr>jun!Área_de_impresión</vt:lpstr>
      <vt:lpstr>jun!Títulos_a_imprimir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Mercedes Bautista</dc:creator>
  <cp:lastModifiedBy>Carmin Perez Soto</cp:lastModifiedBy>
  <cp:lastPrinted>2022-07-18T17:13:31Z</cp:lastPrinted>
  <dcterms:created xsi:type="dcterms:W3CDTF">2022-07-06T19:15:01Z</dcterms:created>
  <dcterms:modified xsi:type="dcterms:W3CDTF">2022-07-19T19:06:15Z</dcterms:modified>
</cp:coreProperties>
</file>