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CONTABILIDAD\General\Referencias 2021\ARCHIVO PAGINA WEB OPTI 2021\OPTI SEPTIEMBRE 2021\"/>
    </mc:Choice>
  </mc:AlternateContent>
  <bookViews>
    <workbookView xWindow="0" yWindow="0" windowWidth="21600" windowHeight="9300"/>
  </bookViews>
  <sheets>
    <sheet name="REGISTROS Y PAGOS POVEEDORES " sheetId="1" r:id="rId1"/>
  </sheets>
  <externalReferences>
    <externalReference r:id="rId2"/>
    <externalReference r:id="rId3"/>
    <externalReference r:id="rId4"/>
  </externalReferences>
  <definedNames>
    <definedName name="_xlnm.Print_Area" localSheetId="0">'REGISTROS Y PAGOS POVEEDORES '!$A$1:$P$72</definedName>
    <definedName name="_xlnm.Print_Titles" localSheetId="0">'REGISTROS Y PAGOS POVEEDORES '!$12:$12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8" i="1" l="1"/>
  <c r="K23" i="1"/>
  <c r="M31" i="1" l="1"/>
  <c r="L31" i="1"/>
  <c r="M24" i="1"/>
  <c r="L24" i="1"/>
  <c r="M34" i="1" l="1"/>
  <c r="I55" i="1"/>
  <c r="K55" i="1" s="1"/>
  <c r="K56" i="1" s="1"/>
  <c r="K57" i="1" s="1"/>
  <c r="I54" i="1"/>
  <c r="K54" i="1" s="1"/>
  <c r="I53" i="1"/>
  <c r="K53" i="1" s="1"/>
  <c r="I52" i="1"/>
  <c r="K52" i="1" s="1"/>
  <c r="K51" i="1"/>
  <c r="K50" i="1"/>
  <c r="K49" i="1"/>
  <c r="K48" i="1"/>
  <c r="K47" i="1"/>
  <c r="K46" i="1"/>
  <c r="K45" i="1"/>
  <c r="K44" i="1"/>
  <c r="K43" i="1"/>
  <c r="K42" i="1"/>
  <c r="M41" i="1"/>
  <c r="L41" i="1"/>
  <c r="K41" i="1"/>
  <c r="K40" i="1"/>
  <c r="K39" i="1"/>
  <c r="M38" i="1"/>
  <c r="L38" i="1"/>
  <c r="K38" i="1"/>
  <c r="M37" i="1"/>
  <c r="K37" i="1"/>
  <c r="M36" i="1"/>
  <c r="K36" i="1"/>
  <c r="M35" i="1"/>
  <c r="L35" i="1"/>
  <c r="K35" i="1"/>
  <c r="J34" i="1"/>
  <c r="K34" i="1" s="1"/>
  <c r="M33" i="1"/>
  <c r="K33" i="1"/>
  <c r="M32" i="1"/>
  <c r="L32" i="1"/>
  <c r="K32" i="1"/>
  <c r="K31" i="1"/>
  <c r="M30" i="1"/>
  <c r="K30" i="1"/>
  <c r="K29" i="1"/>
  <c r="M28" i="1"/>
  <c r="K28" i="1"/>
  <c r="M27" i="1"/>
  <c r="L27" i="1"/>
  <c r="K27" i="1"/>
  <c r="M26" i="1"/>
  <c r="L26" i="1"/>
  <c r="I26" i="1"/>
  <c r="K26" i="1" s="1"/>
  <c r="M14" i="1"/>
  <c r="L14" i="1"/>
  <c r="L18" i="1"/>
  <c r="I15" i="1" l="1"/>
  <c r="K15" i="1" s="1"/>
  <c r="M25" i="1" l="1"/>
  <c r="L25" i="1"/>
  <c r="I25" i="1"/>
  <c r="K25" i="1" s="1"/>
  <c r="I24" i="1"/>
  <c r="K24" i="1" s="1"/>
  <c r="M22" i="1"/>
  <c r="L22" i="1"/>
  <c r="I22" i="1"/>
  <c r="K22" i="1" s="1"/>
  <c r="M20" i="1"/>
  <c r="L20" i="1"/>
  <c r="I20" i="1"/>
  <c r="K20" i="1" s="1"/>
  <c r="M19" i="1"/>
  <c r="L19" i="1"/>
  <c r="I19" i="1"/>
  <c r="K19" i="1" s="1"/>
  <c r="M18" i="1"/>
  <c r="I18" i="1"/>
  <c r="K18" i="1" s="1"/>
  <c r="M17" i="1"/>
  <c r="L17" i="1"/>
  <c r="I17" i="1"/>
  <c r="K17" i="1" s="1"/>
  <c r="I14" i="1"/>
  <c r="K13" i="1"/>
  <c r="I58" i="1" l="1"/>
  <c r="K14" i="1"/>
  <c r="K58" i="1" s="1"/>
</calcChain>
</file>

<file path=xl/sharedStrings.xml><?xml version="1.0" encoding="utf-8"?>
<sst xmlns="http://schemas.openxmlformats.org/spreadsheetml/2006/main" count="227" uniqueCount="198">
  <si>
    <t>REGISTROS Y PAGOS A PROVEEDORES</t>
  </si>
  <si>
    <t>Its</t>
  </si>
  <si>
    <t>FECHA REGISTRO</t>
  </si>
  <si>
    <t>PROVEEDOR</t>
  </si>
  <si>
    <t>Fecha/Fact</t>
  </si>
  <si>
    <t xml:space="preserve">NUMERO COMPROBANTE GUBERNAMENTAL </t>
  </si>
  <si>
    <t>FECHA O/C</t>
  </si>
  <si>
    <t>ORDEN DE COMPRA Y/O CONTRATO</t>
  </si>
  <si>
    <t>Descripción</t>
  </si>
  <si>
    <t>MONTO FACTURADO</t>
  </si>
  <si>
    <t>MONTO ORDENES DE COMPRAS O CONTRATOS</t>
  </si>
  <si>
    <t>PENDIENTE FACTURAR Y/O PAGAR</t>
  </si>
  <si>
    <t>FECHA TRANSFERENCIA Y/O CHEQUE</t>
  </si>
  <si>
    <t>NUMERO TRANSFERENCIA Y/O CHEQUE</t>
  </si>
  <si>
    <t>RSV MENSAJERIA</t>
  </si>
  <si>
    <t>FT- 0085</t>
  </si>
  <si>
    <t>93/14</t>
  </si>
  <si>
    <t>Adq. Servicio entrega correspondencia.</t>
  </si>
  <si>
    <t>AENOR DOMINICANA SRL</t>
  </si>
  <si>
    <t>00328/2019</t>
  </si>
  <si>
    <t>Para registrar servicio de contratación  de empresa certificadora para auditoria al sistema de gestión de calidad.</t>
  </si>
  <si>
    <t>orden de compra abierta</t>
  </si>
  <si>
    <t>MAXIMUM PEST CONTROL, SRL.</t>
  </si>
  <si>
    <t>00151/2020</t>
  </si>
  <si>
    <t>Para registrar servicio de fumigación y exterminación de plagas por 6 meses en la institución. Dirigida a MIPYMES.</t>
  </si>
  <si>
    <t>AGUA CRYSTAL, SA.</t>
  </si>
  <si>
    <t>00002/2021</t>
  </si>
  <si>
    <t>Para registrar adquisición de botellones y fardos de botellitas de agua para ser consumida en la institución</t>
  </si>
  <si>
    <t>HILDEGARDE SUAREZ DE CASTELLANOS</t>
  </si>
  <si>
    <t>00004/2021</t>
  </si>
  <si>
    <t>Para registrar pago notarización de contratos.</t>
  </si>
  <si>
    <t>AUTO MECANICA GOMEZ &amp; ASOCIADOS, SRL.</t>
  </si>
  <si>
    <t>00010/2021</t>
  </si>
  <si>
    <t>Para registrar servicio de mantenimiento y/o reparación a vehículos de la institución.</t>
  </si>
  <si>
    <t>COMIDA D' MI PROPIA CASA, SRL</t>
  </si>
  <si>
    <t>CONT.0029/2021</t>
  </si>
  <si>
    <t>Para registrar servicio de almuerzos y cenas  para el personal de la institución.</t>
  </si>
  <si>
    <t>contrato abierto</t>
  </si>
  <si>
    <t>CF ASOCIADOS BUSINESS ADVISORY SERVICES, SRL</t>
  </si>
  <si>
    <t>00066/2021</t>
  </si>
  <si>
    <t>Para registrar servicio de consultoria para asistencia tecnica en el fortalecimiento del SISANOC, financiado con fondos de la unión europea.</t>
  </si>
  <si>
    <t>00032/2021</t>
  </si>
  <si>
    <t>Para registrar adquisición de botellones  de agua de 5 galones para uso en la institución.</t>
  </si>
  <si>
    <t>FAROSE SOLUTIONS GROUP, SRL.</t>
  </si>
  <si>
    <t>B1500000104</t>
  </si>
  <si>
    <t>00056/2021</t>
  </si>
  <si>
    <t>Para registrar servicio de mantenimiento y reparación de aires acondicionados de la institución por 6 meses.</t>
  </si>
  <si>
    <t>HENRY VELOZ CIVIL GROUP, SRL.</t>
  </si>
  <si>
    <t>CONT. 0046/2021</t>
  </si>
  <si>
    <t>Para registrar servicio remodelación diferentes areas de la institución.</t>
  </si>
  <si>
    <t>DISTRIBUIDORA Y SERVICIOS DIVERSOS DISOPE, SRL.</t>
  </si>
  <si>
    <t>FLORISTERIA ZUNIFLOR, SRL</t>
  </si>
  <si>
    <t>CODETEL</t>
  </si>
  <si>
    <t>ADMINISTRADORA DE RIESGOS DE SALUD HUMANO</t>
  </si>
  <si>
    <t>SEGURO NACIONAL DE SALUD (SENASA)</t>
  </si>
  <si>
    <t>CATERING 2000, SRL.</t>
  </si>
  <si>
    <t>PROLIMDES COMERCIAL, SRL.</t>
  </si>
  <si>
    <t>ANA LEIDY HINOJOSA</t>
  </si>
  <si>
    <t>BANCO CENTRAL</t>
  </si>
  <si>
    <t>COTIZACION</t>
  </si>
  <si>
    <t xml:space="preserve"> Sonia Thomas Martínez</t>
  </si>
  <si>
    <t>Dionicio Félix Castro</t>
  </si>
  <si>
    <t>Luis Dario Terrero Méndez</t>
  </si>
  <si>
    <t xml:space="preserve">           Preparado por</t>
  </si>
  <si>
    <t xml:space="preserve">Revisado </t>
  </si>
  <si>
    <t>Autorizado por</t>
  </si>
  <si>
    <t xml:space="preserve">             Contadora</t>
  </si>
  <si>
    <t>Enc. División Financiera</t>
  </si>
  <si>
    <t>Enc. Depto. Adm. y Financiero</t>
  </si>
  <si>
    <t>23/06/2020 20/07/2020 17/06/2021</t>
  </si>
  <si>
    <t>B1500000048 B1500000052 B1500000175</t>
  </si>
  <si>
    <t>23/11/2020 23/11/2021 18/01/2021 15/03/2021 19/04/2021 05/07/2021 19/07/2021</t>
  </si>
  <si>
    <t xml:space="preserve">B1500000178 B1500000179 B1500000190 B1500000253 B1500000256 B1500000264 B1500000266  </t>
  </si>
  <si>
    <t>04/02/2021 08/02/2021 11/02/2021 15/02/2021 17/02/2021 23/02/2021 01/03/2021 08/03/2021 15/03/2021 22/03/2021 29/03/2021 05/04/2021 12/04/2021 12/04/2021 16/04/2021 21/04/2021 26/04/2021 30/04/2021 05/05/2021 07/05/2021 10/05/2021 14/05/2021 11/06/2021 23/07/2021 26/08/2021</t>
  </si>
  <si>
    <t>B1500025202 B1500025259 B1500025314 B1500025368 B1500025407 B1500025491 B1500025573 B1500025699 B1500025804 B1500025919 B1500026054 B1500026131 B1500026252 B1500026260 B1500026341 B1500026409 B1500026469 B1500026569 B1500026643 B1500026704 B1500026732 B1500026832 B1500027282 B1500027993 B1500028645</t>
  </si>
  <si>
    <t>14/04/2021 15/07/2021</t>
  </si>
  <si>
    <t>B1500000041  B1500000045</t>
  </si>
  <si>
    <t>OBSERVACIONES</t>
  </si>
  <si>
    <t>00102/2020</t>
  </si>
  <si>
    <t>Para registrar adquisicion de botellones y fardos de botellitas de agua para ser consumida en la inst.</t>
  </si>
  <si>
    <t>03/11/2020 21/11/2020 23/12/2020 18/01/2021 19/04/2021 19/05/2021 28/05/2021</t>
  </si>
  <si>
    <t>23490060-TR 25453617-TR 29979824-TR 276113-TR  3871791-TR 4827686-TR 5544658-TR</t>
  </si>
  <si>
    <t>03/09/2020 09/09/2020 14/09/2020 17/09/2020 22/09/2020 25/09/2020 30/09/2020 05/10/2020 08/10/2020 13/10/2020 16/10/2020 21/10/2020 26/10/2020 26/10/2020 29/10/2020  02/11/2020 05/11/2020 10/11/2020 13/11/2020 13/11/2020 17/11/2020 20/11/2020 24/11/2020 26/11/2020 01/12/2020 04/12/2020 08/12/2020 11/12/2020 15/12/2020 22/12/202015/01/2021 19/01/2021 26/01/2021 06/01/2021 12/01/2021 12/01/2021 19/02/2021 09/03/2021 09/04/2021</t>
  </si>
  <si>
    <t>B1500022549 B1500022627 B1500022686 B1500022734 B1500022803 B1500022842 B1500022912 B1500022981 B1500023058 B1500023528 B1500023588 B1500023667 B1500023721 B1500023727 B1500023792 B1500023856 B1500023921 B1500023966 B1500024026 B1500024034 B1500024099 B1500024165 B1500024213 B1500024261 B1500024326 B1500024396 B1500024445 B1500024512 B1500024566 B1500024667 B1500024877 B1500024922 B1500025013 B1500025080 B1500025081 B1500025083 B1500025438 B1500025707 B1500026212</t>
  </si>
  <si>
    <t>EMPRESA DISTRIBUIDORA DE ELECTRICIDAD DEL ESTE</t>
  </si>
  <si>
    <t>B15000164188</t>
  </si>
  <si>
    <t>Para registrar el servicio energia electrica del periodo 19/07/2021 al 19/08/2021.</t>
  </si>
  <si>
    <t>B1500105666</t>
  </si>
  <si>
    <t>Para registrar pago facturas (cuenta no. 718024430) Telefonos e Internet correspondiente al mes de agosto 2021 .</t>
  </si>
  <si>
    <t>8687210-TR</t>
  </si>
  <si>
    <t>B1500105652</t>
  </si>
  <si>
    <t>Para registrar pago factura (cuenta no. 701112578) Telefonos e Internet correspondiente al mes de agosto 2021 .</t>
  </si>
  <si>
    <t>EDITORA LISTIN DIARIO, SA.</t>
  </si>
  <si>
    <t>B1500005616</t>
  </si>
  <si>
    <t>00101/2021</t>
  </si>
  <si>
    <t>Para registrar servicio publucación nota luctuosa.</t>
  </si>
  <si>
    <t>Transferencia en proceso</t>
  </si>
  <si>
    <t>B1500001861</t>
  </si>
  <si>
    <t>00102/2021</t>
  </si>
  <si>
    <t>Pago registro adquisición corona funebre.</t>
  </si>
  <si>
    <t>Para registrar pago uso de estacionamientos correspondiente al mes de septiembre 2021.</t>
  </si>
  <si>
    <t>Para registrar  poliza no. 30-14-5018 ultimos gastos, de empleados de la institución durante el periodo del 01/06/2021 al 01/10/2021.</t>
  </si>
  <si>
    <t>COMERCIAL SANTANA, SRL</t>
  </si>
  <si>
    <t>B1500000425</t>
  </si>
  <si>
    <t>00099/2021</t>
  </si>
  <si>
    <t>Para registrar adquisición de neumáticos para autobuses de 30 pasajeros, propiedad de esta intitución.</t>
  </si>
  <si>
    <t>B1500004878</t>
  </si>
  <si>
    <t>Para registrar pago diferencia asumida por la institución de la poliza no. 06492 seguro complementario de empleados durante el periodo del 01/09/2021 al 30/09/2021.</t>
  </si>
  <si>
    <t>B1500020205</t>
  </si>
  <si>
    <t>Para registrar pago diferencia asumida por la institución de la poliza no. 30-95-201981 seguro complementario de empleados durante el periodo 01 al 30 de septiembre 2021.</t>
  </si>
  <si>
    <t>VILORIO ENTERPRISES, SRL.</t>
  </si>
  <si>
    <t>B1500000062</t>
  </si>
  <si>
    <t>00065/2021</t>
  </si>
  <si>
    <t>Para registrar servicio de auditoría interna al sistema de gestión de calidad ISO 9001:2015 por dos días.</t>
  </si>
  <si>
    <t>Reposición caja chica recibos desde 11961 al 11992.</t>
  </si>
  <si>
    <t>CK-3079</t>
  </si>
  <si>
    <t>CENTROXPERT STE, SRL.</t>
  </si>
  <si>
    <t>B1500000746</t>
  </si>
  <si>
    <t>00116/2021</t>
  </si>
  <si>
    <t>Para registrar adquisición de tintas para impresión de carnet a empleados de la institución.</t>
  </si>
  <si>
    <t>GTG INDUSTRIAL, SRL.</t>
  </si>
  <si>
    <t>B1500001977</t>
  </si>
  <si>
    <t>00112/2021</t>
  </si>
  <si>
    <t>Para registrar adquisición Materiales de limpieza (desinfectante en spray) para uso en la institución.</t>
  </si>
  <si>
    <t>ASOCIACION PMI CAPITULO REPUBLICA DOMINICANA, INC.</t>
  </si>
  <si>
    <t>B1500000263</t>
  </si>
  <si>
    <t>00113/2021</t>
  </si>
  <si>
    <t>Para registrar participación de funcionarios y técnicos en XI congreso internacional de direccion de proyectos PMIRD 2021 Rep. Dom., en el hotel hard rock hotel y cacino, a realizarse en fecha del 16 al 18 de septiembre 2021 (para 13 personas), financiado con fondos de la unión europea a traves del PROGEF.</t>
  </si>
  <si>
    <t>OFFITEK, SRL.</t>
  </si>
  <si>
    <t>B1500003735</t>
  </si>
  <si>
    <t>00115/2021</t>
  </si>
  <si>
    <t>Para registrar adquisición de papel bond 8 1/2*11 para uso en la institución.</t>
  </si>
  <si>
    <t>SANDY OMAR SOLER CORONA</t>
  </si>
  <si>
    <t>Solicitud viaticos por viaje al interior del pais.</t>
  </si>
  <si>
    <t>CK-3080</t>
  </si>
  <si>
    <t>B1500000791</t>
  </si>
  <si>
    <t>00111/2021</t>
  </si>
  <si>
    <t>Para registrar adquisición papel toalla de mano y vasos para uso en la institución.</t>
  </si>
  <si>
    <t>B1500000185</t>
  </si>
  <si>
    <t>00118/2021</t>
  </si>
  <si>
    <t>Para registrar servicio de almuerzo y refrigerio para evaluadores al premio nacional a la calidad.</t>
  </si>
  <si>
    <t>B1500000326</t>
  </si>
  <si>
    <t>00106/2021</t>
  </si>
  <si>
    <t>Para registrar servicio de impresiones varias (carpetas) para uso en la institución.</t>
  </si>
  <si>
    <t>B1500168620</t>
  </si>
  <si>
    <t>Para registrar el servicio energia electrica del periodo 19/08/2021 al 20/09/2021.</t>
  </si>
  <si>
    <t>SONAR INVESTMENTS, SRL.</t>
  </si>
  <si>
    <t>B1500000150</t>
  </si>
  <si>
    <t>CONT. 0060/2021</t>
  </si>
  <si>
    <t>Para registrar por adquisición de uniformes para el personal femenino de esta institución.</t>
  </si>
  <si>
    <t>GRUPO ASTRO, SRL.</t>
  </si>
  <si>
    <t>B1500005066</t>
  </si>
  <si>
    <t>00107/2021</t>
  </si>
  <si>
    <t>Para registrar servicio de impresiones varias (erir) para uso en la institución.</t>
  </si>
  <si>
    <t>DELTA COMERCIAL, S.A.</t>
  </si>
  <si>
    <t>B1500012652</t>
  </si>
  <si>
    <t>00119/2021</t>
  </si>
  <si>
    <t>Para registrar servicio de mantenimiento a vehículo en garantía de la institución.</t>
  </si>
  <si>
    <t>LOLA 5 MULTISERVICES, SRL</t>
  </si>
  <si>
    <t>B1500000085</t>
  </si>
  <si>
    <t>00108/2021</t>
  </si>
  <si>
    <t>Para registrar adquisición pulsera de proximidad para uso en la dirección general de la institución.</t>
  </si>
  <si>
    <t>B1500000052</t>
  </si>
  <si>
    <t>00094/2021</t>
  </si>
  <si>
    <t>Para registrar servicio de tapizado y reparación de botella hidráulica a sillones ergonómicos, propiedad de esta institución.</t>
  </si>
  <si>
    <t>B1500003766</t>
  </si>
  <si>
    <t>00103/2021</t>
  </si>
  <si>
    <t>Para registrar adquisición de discos duros para ser utilizados en el departamento de tecnología de la información y comunicación de esta institución.</t>
  </si>
  <si>
    <t>METRIC TOUCH, SRL.</t>
  </si>
  <si>
    <t>B1500000024</t>
  </si>
  <si>
    <t>00120/2021</t>
  </si>
  <si>
    <t>Para registrar adquisición componente devexpress ASP.NET con reporteador (licencia informática).</t>
  </si>
  <si>
    <t>COMPU OFFICE DOMINICANA, S.R.L</t>
  </si>
  <si>
    <t>B1500002598</t>
  </si>
  <si>
    <t>00131/2021</t>
  </si>
  <si>
    <t>Para registrar adquicisión  de toners para uso en la institución.</t>
  </si>
  <si>
    <t>B1500000006</t>
  </si>
  <si>
    <t>B1500000168</t>
  </si>
  <si>
    <t>B1500018861 B1500019231 B1500019639 B1500020043</t>
  </si>
  <si>
    <t>SEPTIEMBRE 2021</t>
  </si>
  <si>
    <t>06/07/2021 11/06/2021 17/06/2021 22/06/2021 28/06/2021 01/07/2021 07/07/2021 08/07/2021 12/07/2021 15/07/2021 21/07/2021 26/07/2021 02/08/2021 05/08/2021 09/08/2021 17/08/2021 20/08/2021 25/08/2021 30/08/2021 07/09/2021 10/09/2021 20/09/2021 23/09/2021 27/09/2021</t>
  </si>
  <si>
    <t>B1500027191 B1500027278 B1500027362 B1500027441 B1500027534 B1500027594 B1500027676 B1500027702 B1500027763 B1500027849 B1500027933 B1500028016 B1500028141 B1500028208 B1500028264 B1500028391 B1500028531 B1500028616 B1500028706 B1500028841 B1500028924 B1500029088 B1500029173 B1500029194</t>
  </si>
  <si>
    <t>EN PROCESO DE PAGO</t>
  </si>
  <si>
    <t>05/05/2021 05/05/2021 11/05/2021 11/05/2021 11/05/2021 25/05/2021 25/05/2021 26/05/2021 27/05/2021 27/05/2021 27/05/2021 07/06/2021 11/06/2021 18/06/2021 24/07/2021 24/07/2021 03/07/2021 09/07/2021 15/07/2021 24/07/2021 26/07/2021 23/08/2021 31/08/2021 31/08/2021 31/08/2021 31/08/2021 03/09/2021 09/09/2021 21/09/2021 21/09/2021 29/09/2021</t>
  </si>
  <si>
    <t>B1500001240 B1500001241 B1500001245 B1500001246 B1500001250 B1500001290 B1500001291 B1500001296 B1500001301 B1500001304 B1500001305 B1500001339 B1500001347 B1500001355 B1500001369 B1500001372 B1500001383 B1500001391 B1500001400 B1500001428 B1500001430 B1500001473 B1500001477 B1500001478 B1500001479 B1500001482 B1500001485 B1500001489 B1500001513 B1500001514 B1500001520</t>
  </si>
  <si>
    <t>B1500000304 B1500000320 B1500000321 B1500000331</t>
  </si>
  <si>
    <t>23/06/2021 28/06/2021 01/07/2021 22/08/2021</t>
  </si>
  <si>
    <t>01/06/2021 01/07/2021 01/08/2021 01/09/2021</t>
  </si>
  <si>
    <t>B1500000350</t>
  </si>
  <si>
    <t>MULTISERVICIS GENERALES</t>
  </si>
  <si>
    <t>00025/2021</t>
  </si>
  <si>
    <t>Adquisición de café, azúcar y té para uso en la institución.</t>
  </si>
  <si>
    <t>Pendiente solución fiscal DGII</t>
  </si>
  <si>
    <t>GL PROMOCIONES</t>
  </si>
  <si>
    <t>B1500001145</t>
  </si>
  <si>
    <t>Adquisicion de Suvenires para Alineamiento Estratégico Institucional Sectorial PEI 2021-2024.</t>
  </si>
  <si>
    <t>00128/2021</t>
  </si>
  <si>
    <t xml:space="preserve">En proceso de pago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</si>
</sst>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dd/mm/yyyy;@"/>
  </numFmts>
  <fonts count="16" x14ac:knownFonts="1">
    <font>
      <sz val="11"/>
      <color theme="1"/>
      <name val="Calibri"/>
      <family val="2"/>
      <scheme val="minor"/>
    </font>
    <font>
      <b/>
      <sz val="11"/>
      <color theme="1"/>
      <name val="Calibri"/>
      <family val="2"/>
      <scheme val="minor"/>
    </font>
    <font>
      <sz val="11"/>
      <color indexed="8"/>
      <name val="Verdana"/>
      <family val="2"/>
    </font>
    <font>
      <sz val="11"/>
      <color indexed="8"/>
      <name val="Calibri"/>
      <family val="2"/>
    </font>
    <font>
      <b/>
      <sz val="16"/>
      <color indexed="8"/>
      <name val="Verdana"/>
      <family val="2"/>
    </font>
    <font>
      <b/>
      <sz val="24"/>
      <color indexed="8"/>
      <name val="Verdana"/>
      <family val="2"/>
    </font>
    <font>
      <b/>
      <sz val="11"/>
      <color indexed="8"/>
      <name val="Calibri"/>
      <family val="2"/>
    </font>
    <font>
      <sz val="11"/>
      <name val="Calibri"/>
      <family val="2"/>
    </font>
    <font>
      <sz val="10"/>
      <name val="Arial"/>
      <family val="2"/>
    </font>
    <font>
      <sz val="11"/>
      <name val="Calibri"/>
      <family val="2"/>
      <scheme val="minor"/>
    </font>
    <font>
      <b/>
      <u/>
      <sz val="16"/>
      <name val="Times New Roman"/>
      <family val="1"/>
    </font>
    <font>
      <b/>
      <sz val="16"/>
      <name val="Times New Roman"/>
      <family val="1"/>
    </font>
    <font>
      <sz val="12"/>
      <name val="Times New Roman"/>
      <family val="1"/>
    </font>
    <font>
      <sz val="12"/>
      <color theme="1"/>
      <name val="Calibri"/>
      <family val="2"/>
      <scheme val="minor"/>
    </font>
    <font>
      <b/>
      <sz val="11"/>
      <color indexed="8"/>
      <name val="Verdana"/>
      <family val="2"/>
    </font>
    <font>
      <sz val="16"/>
      <color theme="1"/>
      <name val="Calibri"/>
      <family val="2"/>
      <scheme val="minor"/>
    </font>
  </fonts>
  <fills count="4">
    <fill>
      <patternFill patternType="none"/>
    </fill>
    <fill>
      <patternFill patternType="gray125"/>
    </fill>
    <fill>
      <patternFill patternType="solid">
        <fgColor indexed="44"/>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43" fontId="3" fillId="0" borderId="0" applyFont="0" applyFill="0" applyBorder="0" applyAlignment="0" applyProtection="0"/>
    <xf numFmtId="0" fontId="8" fillId="0" borderId="0"/>
  </cellStyleXfs>
  <cellXfs count="137">
    <xf numFmtId="0" fontId="0" fillId="0" borderId="0" xfId="0"/>
    <xf numFmtId="0" fontId="0" fillId="0" borderId="0" xfId="0" applyFill="1" applyBorder="1"/>
    <xf numFmtId="164" fontId="0" fillId="0" borderId="0" xfId="0" applyNumberFormat="1" applyBorder="1"/>
    <xf numFmtId="0" fontId="2" fillId="0" borderId="0" xfId="0" applyFont="1" applyAlignment="1"/>
    <xf numFmtId="0" fontId="2" fillId="0" borderId="0" xfId="0" applyFont="1" applyAlignment="1">
      <alignment horizontal="left"/>
    </xf>
    <xf numFmtId="0" fontId="2" fillId="0" borderId="0" xfId="0" applyFont="1" applyAlignment="1">
      <alignment horizontal="center"/>
    </xf>
    <xf numFmtId="43" fontId="2" fillId="0" borderId="0" xfId="0" applyNumberFormat="1" applyFont="1" applyAlignment="1"/>
    <xf numFmtId="43" fontId="2" fillId="0" borderId="0" xfId="1" applyFont="1" applyAlignment="1"/>
    <xf numFmtId="0" fontId="4" fillId="0" borderId="0" xfId="0" applyFont="1" applyAlignment="1"/>
    <xf numFmtId="43" fontId="4" fillId="0" borderId="0" xfId="0" applyNumberFormat="1" applyFont="1" applyAlignment="1"/>
    <xf numFmtId="43" fontId="5" fillId="0" borderId="0" xfId="1" applyFont="1" applyAlignment="1"/>
    <xf numFmtId="164" fontId="0" fillId="0" borderId="0" xfId="0" applyNumberFormat="1" applyAlignment="1">
      <alignment horizontal="center"/>
    </xf>
    <xf numFmtId="43" fontId="6" fillId="0" borderId="0" xfId="1" applyFont="1" applyBorder="1"/>
    <xf numFmtId="43" fontId="6" fillId="0" borderId="0" xfId="0" applyNumberFormat="1" applyFont="1" applyBorder="1"/>
    <xf numFmtId="43" fontId="0" fillId="0" borderId="0" xfId="1" applyFont="1"/>
    <xf numFmtId="0" fontId="0" fillId="0" borderId="1" xfId="0" applyFill="1" applyBorder="1"/>
    <xf numFmtId="43" fontId="6" fillId="2" borderId="1" xfId="0" applyNumberFormat="1" applyFont="1" applyFill="1" applyBorder="1" applyAlignment="1">
      <alignment horizontal="center" wrapText="1"/>
    </xf>
    <xf numFmtId="164" fontId="7" fillId="0" borderId="1" xfId="0" applyNumberFormat="1" applyFont="1" applyFill="1" applyBorder="1" applyAlignment="1">
      <alignment horizontal="center" wrapText="1"/>
    </xf>
    <xf numFmtId="0" fontId="0" fillId="0" borderId="1" xfId="0" applyFill="1" applyBorder="1" applyAlignment="1">
      <alignment horizontal="left"/>
    </xf>
    <xf numFmtId="15" fontId="7" fillId="0" borderId="1" xfId="0" applyNumberFormat="1" applyFont="1" applyFill="1" applyBorder="1" applyAlignment="1">
      <alignment horizontal="center"/>
    </xf>
    <xf numFmtId="0" fontId="0" fillId="0" borderId="1" xfId="0" applyFont="1" applyFill="1" applyBorder="1" applyAlignment="1">
      <alignment horizontal="left" wrapText="1"/>
    </xf>
    <xf numFmtId="43" fontId="8" fillId="0" borderId="1" xfId="1" applyFont="1" applyFill="1" applyBorder="1" applyAlignment="1">
      <alignment horizontal="right"/>
    </xf>
    <xf numFmtId="43" fontId="8" fillId="0" borderId="1" xfId="2" applyNumberFormat="1" applyFont="1" applyFill="1" applyBorder="1" applyAlignment="1">
      <alignment horizontal="right"/>
    </xf>
    <xf numFmtId="0" fontId="0" fillId="0" borderId="0" xfId="0" applyFill="1"/>
    <xf numFmtId="0" fontId="0" fillId="0" borderId="1" xfId="0" applyBorder="1"/>
    <xf numFmtId="0" fontId="0" fillId="0" borderId="0" xfId="0" applyFill="1" applyAlignment="1">
      <alignment wrapText="1"/>
    </xf>
    <xf numFmtId="164" fontId="0" fillId="0" borderId="1" xfId="0" applyNumberFormat="1" applyBorder="1" applyAlignment="1">
      <alignment horizontal="center"/>
    </xf>
    <xf numFmtId="0" fontId="0" fillId="0" borderId="1" xfId="0" applyBorder="1" applyAlignment="1">
      <alignment horizontal="center"/>
    </xf>
    <xf numFmtId="0" fontId="0" fillId="0" borderId="1" xfId="0" applyFill="1" applyBorder="1" applyAlignment="1">
      <alignment wrapText="1"/>
    </xf>
    <xf numFmtId="0" fontId="0" fillId="0" borderId="0" xfId="0" applyFill="1" applyAlignment="1">
      <alignment horizontal="center" wrapText="1"/>
    </xf>
    <xf numFmtId="164" fontId="0" fillId="0" borderId="1" xfId="0" applyNumberFormat="1" applyFill="1" applyBorder="1" applyAlignment="1">
      <alignment horizontal="center"/>
    </xf>
    <xf numFmtId="0" fontId="0" fillId="0" borderId="1" xfId="0" applyFill="1" applyBorder="1" applyAlignment="1">
      <alignment horizontal="center"/>
    </xf>
    <xf numFmtId="164" fontId="0" fillId="0" borderId="1" xfId="0" applyNumberFormat="1" applyFill="1" applyBorder="1" applyAlignment="1">
      <alignment horizontal="center" wrapText="1"/>
    </xf>
    <xf numFmtId="0" fontId="0" fillId="0" borderId="1" xfId="0" applyFill="1" applyBorder="1" applyAlignment="1">
      <alignment horizontal="left" wrapText="1"/>
    </xf>
    <xf numFmtId="0" fontId="0" fillId="0" borderId="0" xfId="0" applyAlignment="1">
      <alignment horizontal="center"/>
    </xf>
    <xf numFmtId="0" fontId="0" fillId="0" borderId="1" xfId="0" applyBorder="1" applyAlignment="1">
      <alignment horizontal="left" wrapText="1"/>
    </xf>
    <xf numFmtId="164" fontId="0" fillId="0" borderId="1" xfId="0" applyNumberFormat="1" applyBorder="1" applyAlignment="1">
      <alignment horizontal="center" wrapText="1"/>
    </xf>
    <xf numFmtId="0" fontId="0" fillId="0" borderId="1" xfId="0" applyBorder="1" applyAlignment="1">
      <alignment wrapText="1"/>
    </xf>
    <xf numFmtId="0" fontId="0" fillId="0" borderId="0" xfId="0" applyAlignment="1">
      <alignment horizontal="left"/>
    </xf>
    <xf numFmtId="43" fontId="0" fillId="0" borderId="0" xfId="0" applyNumberFormat="1"/>
    <xf numFmtId="0" fontId="10" fillId="3" borderId="0" xfId="0" applyFont="1" applyFill="1" applyBorder="1" applyAlignment="1">
      <alignment horizontal="left"/>
    </xf>
    <xf numFmtId="0" fontId="12" fillId="3" borderId="0" xfId="0" applyFont="1" applyFill="1" applyBorder="1" applyAlignment="1"/>
    <xf numFmtId="0" fontId="12" fillId="0" borderId="0" xfId="0" applyFont="1" applyFill="1" applyBorder="1" applyAlignment="1">
      <alignment horizontal="center" vertical="center" wrapText="1"/>
    </xf>
    <xf numFmtId="0" fontId="11" fillId="3" borderId="0" xfId="0" applyFont="1" applyFill="1" applyBorder="1" applyAlignment="1">
      <alignment horizontal="center"/>
    </xf>
    <xf numFmtId="0" fontId="12" fillId="3" borderId="0" xfId="0" applyFont="1" applyFill="1" applyBorder="1" applyAlignment="1">
      <alignment horizontal="center"/>
    </xf>
    <xf numFmtId="0" fontId="0" fillId="0" borderId="1" xfId="0" applyBorder="1" applyAlignment="1"/>
    <xf numFmtId="0" fontId="0" fillId="0" borderId="1" xfId="0" applyFill="1" applyBorder="1" applyAlignment="1">
      <alignment horizontal="center" wrapText="1"/>
    </xf>
    <xf numFmtId="164" fontId="0" fillId="0" borderId="1" xfId="0" applyNumberFormat="1" applyBorder="1" applyAlignment="1"/>
    <xf numFmtId="0" fontId="0" fillId="0" borderId="1" xfId="0" applyBorder="1" applyAlignment="1">
      <alignment horizontal="center" wrapText="1"/>
    </xf>
    <xf numFmtId="0" fontId="0" fillId="0" borderId="1" xfId="0" applyFont="1" applyFill="1" applyBorder="1" applyAlignment="1">
      <alignment horizontal="center" wrapText="1"/>
    </xf>
    <xf numFmtId="14" fontId="0" fillId="0" borderId="1" xfId="0" applyNumberFormat="1" applyBorder="1" applyAlignment="1">
      <alignment horizontal="center" wrapText="1"/>
    </xf>
    <xf numFmtId="0" fontId="0" fillId="0" borderId="0" xfId="0" applyBorder="1"/>
    <xf numFmtId="164" fontId="0" fillId="0" borderId="0" xfId="0" applyNumberFormat="1" applyBorder="1" applyAlignment="1">
      <alignment horizontal="center"/>
    </xf>
    <xf numFmtId="0" fontId="0" fillId="0" borderId="0" xfId="0" applyBorder="1" applyAlignment="1">
      <alignment horizontal="left"/>
    </xf>
    <xf numFmtId="0" fontId="0" fillId="0" borderId="0" xfId="0" applyBorder="1" applyAlignment="1">
      <alignment horizontal="center"/>
    </xf>
    <xf numFmtId="43" fontId="1" fillId="0" borderId="0" xfId="1" applyFont="1" applyBorder="1"/>
    <xf numFmtId="43" fontId="1" fillId="0" borderId="0" xfId="0" applyNumberFormat="1" applyFont="1" applyBorder="1"/>
    <xf numFmtId="0" fontId="0" fillId="0" borderId="1" xfId="0" applyBorder="1" applyAlignment="1">
      <alignment horizontal="left"/>
    </xf>
    <xf numFmtId="0" fontId="0" fillId="0" borderId="1" xfId="0" applyFill="1" applyBorder="1" applyAlignment="1"/>
    <xf numFmtId="43" fontId="0" fillId="0" borderId="1" xfId="1" applyFont="1" applyFill="1" applyBorder="1" applyAlignment="1"/>
    <xf numFmtId="43" fontId="0" fillId="0" borderId="1" xfId="2" applyFont="1" applyFill="1" applyBorder="1" applyAlignment="1"/>
    <xf numFmtId="43" fontId="0" fillId="0" borderId="1" xfId="0" applyNumberFormat="1" applyFill="1" applyBorder="1" applyAlignment="1"/>
    <xf numFmtId="43" fontId="0" fillId="0" borderId="1" xfId="2" applyFont="1" applyBorder="1" applyAlignment="1"/>
    <xf numFmtId="164" fontId="0" fillId="0" borderId="1" xfId="0" applyNumberFormat="1" applyFill="1" applyBorder="1" applyAlignment="1"/>
    <xf numFmtId="43" fontId="0" fillId="0" borderId="1" xfId="1" applyFont="1" applyBorder="1" applyAlignment="1"/>
    <xf numFmtId="43" fontId="9" fillId="0" borderId="1" xfId="0" applyNumberFormat="1" applyFont="1" applyFill="1" applyBorder="1" applyAlignment="1"/>
    <xf numFmtId="1" fontId="0" fillId="0" borderId="1" xfId="0" applyNumberFormat="1" applyFill="1" applyBorder="1" applyAlignment="1">
      <alignment horizontal="center" wrapText="1"/>
    </xf>
    <xf numFmtId="43" fontId="0" fillId="0" borderId="1" xfId="1" applyFont="1" applyBorder="1"/>
    <xf numFmtId="43" fontId="0" fillId="0" borderId="1" xfId="0" applyNumberFormat="1" applyFill="1" applyBorder="1"/>
    <xf numFmtId="164" fontId="0" fillId="0" borderId="1" xfId="0" applyNumberFormat="1" applyBorder="1"/>
    <xf numFmtId="43" fontId="0" fillId="0" borderId="1" xfId="0" applyNumberFormat="1" applyBorder="1"/>
    <xf numFmtId="0" fontId="0" fillId="0" borderId="1" xfId="0" applyFill="1" applyBorder="1" applyAlignment="1">
      <alignment vertical="center" wrapText="1"/>
    </xf>
    <xf numFmtId="43" fontId="0" fillId="0" borderId="1" xfId="1" applyFont="1" applyFill="1" applyBorder="1"/>
    <xf numFmtId="0" fontId="0" fillId="0" borderId="2" xfId="0" applyFill="1" applyBorder="1"/>
    <xf numFmtId="164" fontId="1" fillId="2" borderId="2" xfId="0" applyNumberFormat="1" applyFont="1" applyFill="1" applyBorder="1" applyAlignment="1">
      <alignment horizontal="left"/>
    </xf>
    <xf numFmtId="0" fontId="6" fillId="2" borderId="2" xfId="0" applyFont="1" applyFill="1" applyBorder="1"/>
    <xf numFmtId="164" fontId="1" fillId="2" borderId="2" xfId="0" applyNumberFormat="1" applyFont="1" applyFill="1" applyBorder="1" applyAlignment="1">
      <alignment horizontal="center"/>
    </xf>
    <xf numFmtId="0" fontId="6" fillId="2" borderId="2" xfId="0" applyFont="1" applyFill="1" applyBorder="1" applyAlignment="1">
      <alignment horizontal="left" wrapText="1"/>
    </xf>
    <xf numFmtId="164" fontId="6" fillId="2" borderId="2" xfId="0" applyNumberFormat="1" applyFont="1" applyFill="1" applyBorder="1" applyAlignment="1">
      <alignment horizontal="center"/>
    </xf>
    <xf numFmtId="0" fontId="6" fillId="2" borderId="2" xfId="0" applyFont="1" applyFill="1" applyBorder="1" applyAlignment="1">
      <alignment horizontal="center" wrapText="1"/>
    </xf>
    <xf numFmtId="0" fontId="6" fillId="2" borderId="2" xfId="0" applyFont="1" applyFill="1" applyBorder="1" applyAlignment="1">
      <alignment horizontal="center"/>
    </xf>
    <xf numFmtId="43" fontId="6" fillId="2" borderId="2" xfId="1" applyFont="1" applyFill="1" applyBorder="1" applyAlignment="1">
      <alignment horizontal="center" wrapText="1"/>
    </xf>
    <xf numFmtId="43" fontId="6" fillId="2" borderId="2" xfId="0" applyNumberFormat="1" applyFont="1" applyFill="1" applyBorder="1" applyAlignment="1">
      <alignment horizontal="center" wrapText="1"/>
    </xf>
    <xf numFmtId="43" fontId="6" fillId="2" borderId="3" xfId="0" applyNumberFormat="1" applyFont="1" applyFill="1" applyBorder="1" applyAlignment="1">
      <alignment horizontal="center" wrapText="1"/>
    </xf>
    <xf numFmtId="14" fontId="0" fillId="0" borderId="1" xfId="0" applyNumberFormat="1" applyBorder="1" applyAlignment="1">
      <alignment horizontal="left" wrapText="1"/>
    </xf>
    <xf numFmtId="43" fontId="1" fillId="0" borderId="1" xfId="1" applyFont="1" applyBorder="1"/>
    <xf numFmtId="0" fontId="0" fillId="0" borderId="1" xfId="0" applyBorder="1" applyAlignment="1">
      <alignment horizontal="left"/>
    </xf>
    <xf numFmtId="164" fontId="0" fillId="0" borderId="1" xfId="0" applyNumberFormat="1" applyBorder="1" applyAlignment="1">
      <alignment horizontal="center"/>
    </xf>
    <xf numFmtId="0" fontId="0" fillId="0" borderId="1" xfId="0" applyBorder="1" applyAlignment="1">
      <alignment horizontal="center"/>
    </xf>
    <xf numFmtId="164" fontId="0" fillId="0" borderId="0" xfId="0" applyNumberFormat="1" applyAlignment="1">
      <alignment horizontal="center" wrapText="1"/>
    </xf>
    <xf numFmtId="0" fontId="0" fillId="0" borderId="0" xfId="0" applyAlignment="1">
      <alignment horizontal="center" wrapText="1"/>
    </xf>
    <xf numFmtId="0" fontId="0" fillId="0" borderId="0" xfId="0" applyAlignment="1">
      <alignment horizontal="left" wrapText="1"/>
    </xf>
    <xf numFmtId="0" fontId="15" fillId="0" borderId="0" xfId="0" applyFont="1" applyAlignment="1">
      <alignment horizontal="center"/>
    </xf>
    <xf numFmtId="0" fontId="10" fillId="0" borderId="0" xfId="0" applyFont="1" applyFill="1"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43" fontId="0" fillId="0" borderId="9" xfId="1" applyFont="1" applyBorder="1" applyAlignment="1">
      <alignment horizontal="center"/>
    </xf>
    <xf numFmtId="43" fontId="0" fillId="0" borderId="11" xfId="1" applyFont="1"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vertical="center"/>
    </xf>
    <xf numFmtId="164" fontId="0" fillId="0" borderId="1" xfId="0" applyNumberFormat="1" applyBorder="1" applyAlignment="1">
      <alignment horizontal="center" wrapText="1"/>
    </xf>
    <xf numFmtId="0" fontId="0" fillId="0" borderId="1" xfId="0" applyBorder="1" applyAlignment="1">
      <alignment horizontal="left"/>
    </xf>
    <xf numFmtId="164" fontId="13" fillId="0" borderId="1" xfId="0" applyNumberFormat="1" applyFont="1" applyBorder="1" applyAlignment="1">
      <alignment horizontal="center" wrapText="1"/>
    </xf>
    <xf numFmtId="0" fontId="13" fillId="0" borderId="1" xfId="0" applyFont="1" applyBorder="1" applyAlignment="1">
      <alignment horizontal="left" wrapText="1"/>
    </xf>
    <xf numFmtId="43" fontId="0" fillId="0" borderId="1" xfId="1" applyFont="1" applyBorder="1" applyAlignment="1">
      <alignment horizontal="center"/>
    </xf>
    <xf numFmtId="43" fontId="0" fillId="0" borderId="2" xfId="1" applyFont="1" applyFill="1" applyBorder="1" applyAlignment="1">
      <alignment horizontal="center"/>
    </xf>
    <xf numFmtId="43" fontId="0" fillId="0" borderId="6" xfId="1" applyFont="1" applyFill="1" applyBorder="1" applyAlignment="1">
      <alignment horizontal="center"/>
    </xf>
    <xf numFmtId="43" fontId="0" fillId="0" borderId="2" xfId="0" applyNumberFormat="1" applyFill="1" applyBorder="1" applyAlignment="1">
      <alignment horizontal="center"/>
    </xf>
    <xf numFmtId="43" fontId="0" fillId="0" borderId="6" xfId="0" applyNumberFormat="1" applyFill="1" applyBorder="1" applyAlignment="1">
      <alignment horizontal="center"/>
    </xf>
    <xf numFmtId="14" fontId="0" fillId="0" borderId="2" xfId="0" applyNumberFormat="1" applyBorder="1" applyAlignment="1">
      <alignment horizontal="center" wrapText="1"/>
    </xf>
    <xf numFmtId="14" fontId="0" fillId="0" borderId="6" xfId="0" applyNumberFormat="1" applyBorder="1" applyAlignment="1">
      <alignment horizontal="center" wrapText="1"/>
    </xf>
    <xf numFmtId="0" fontId="0" fillId="0" borderId="2" xfId="0" applyFill="1" applyBorder="1" applyAlignment="1">
      <alignment horizontal="center" wrapText="1"/>
    </xf>
    <xf numFmtId="0" fontId="0" fillId="0" borderId="6" xfId="0" applyFill="1" applyBorder="1" applyAlignment="1">
      <alignment horizontal="center" wrapText="1"/>
    </xf>
    <xf numFmtId="43" fontId="0" fillId="0" borderId="1" xfId="0" applyNumberFormat="1" applyFill="1" applyBorder="1" applyAlignment="1">
      <alignment horizontal="center"/>
    </xf>
    <xf numFmtId="43" fontId="0" fillId="0" borderId="1" xfId="2" applyFont="1" applyBorder="1" applyAlignment="1">
      <alignment horizontal="center"/>
    </xf>
    <xf numFmtId="0" fontId="0" fillId="0" borderId="1" xfId="0" applyFill="1" applyBorder="1" applyAlignment="1">
      <alignment horizontal="center" wrapText="1"/>
    </xf>
    <xf numFmtId="0" fontId="12" fillId="0" borderId="0" xfId="0" applyFont="1" applyFill="1" applyBorder="1" applyAlignment="1">
      <alignment horizontal="center" vertical="center" wrapText="1"/>
    </xf>
    <xf numFmtId="0" fontId="10" fillId="0" borderId="0" xfId="0" applyFont="1" applyFill="1" applyBorder="1" applyAlignment="1">
      <alignment horizontal="center" wrapText="1"/>
    </xf>
    <xf numFmtId="43" fontId="0" fillId="0" borderId="2" xfId="0" applyNumberFormat="1" applyBorder="1" applyAlignment="1">
      <alignment horizontal="center"/>
    </xf>
    <xf numFmtId="43" fontId="0" fillId="0" borderId="6" xfId="0" applyNumberFormat="1" applyBorder="1" applyAlignment="1">
      <alignment horizontal="center"/>
    </xf>
    <xf numFmtId="0" fontId="0" fillId="0" borderId="2" xfId="0" applyFill="1" applyBorder="1" applyAlignment="1">
      <alignment horizontal="center"/>
    </xf>
    <xf numFmtId="0" fontId="0" fillId="0" borderId="6" xfId="0" applyFill="1" applyBorder="1" applyAlignment="1">
      <alignment horizontal="center"/>
    </xf>
    <xf numFmtId="0" fontId="0" fillId="0" borderId="2" xfId="0" applyFill="1" applyBorder="1" applyAlignment="1">
      <alignment horizontal="right"/>
    </xf>
    <xf numFmtId="0" fontId="0" fillId="0" borderId="6" xfId="0" applyFill="1" applyBorder="1" applyAlignment="1">
      <alignment horizontal="right"/>
    </xf>
    <xf numFmtId="0" fontId="14" fillId="0" borderId="0" xfId="0" applyFont="1" applyAlignment="1">
      <alignment horizontal="center"/>
    </xf>
    <xf numFmtId="0" fontId="14" fillId="0" borderId="4" xfId="0" applyFont="1" applyBorder="1" applyAlignment="1">
      <alignment horizontal="center"/>
    </xf>
    <xf numFmtId="0" fontId="0" fillId="0" borderId="3" xfId="0" applyFont="1" applyFill="1" applyBorder="1" applyAlignment="1">
      <alignment horizontal="center" wrapText="1"/>
    </xf>
    <xf numFmtId="0" fontId="0" fillId="0" borderId="7" xfId="0" applyFont="1" applyFill="1" applyBorder="1" applyAlignment="1">
      <alignment horizontal="center" wrapText="1"/>
    </xf>
    <xf numFmtId="0" fontId="0" fillId="0" borderId="5" xfId="0" applyFont="1" applyFill="1" applyBorder="1" applyAlignment="1">
      <alignment horizontal="left" wrapText="1"/>
    </xf>
    <xf numFmtId="0" fontId="0" fillId="0" borderId="8" xfId="0" applyFont="1" applyFill="1" applyBorder="1" applyAlignment="1">
      <alignment horizontal="left" wrapText="1"/>
    </xf>
    <xf numFmtId="164" fontId="0" fillId="0" borderId="2" xfId="0" applyNumberFormat="1" applyFill="1" applyBorder="1" applyAlignment="1">
      <alignment horizontal="center"/>
    </xf>
    <xf numFmtId="164" fontId="0" fillId="0" borderId="6" xfId="0" applyNumberFormat="1" applyFill="1" applyBorder="1" applyAlignment="1">
      <alignment horizontal="center"/>
    </xf>
    <xf numFmtId="164" fontId="0" fillId="0" borderId="2" xfId="0" applyNumberFormat="1" applyFill="1" applyBorder="1" applyAlignment="1">
      <alignment horizontal="center" wrapText="1"/>
    </xf>
    <xf numFmtId="164" fontId="0" fillId="0" borderId="6" xfId="0" applyNumberFormat="1" applyFill="1" applyBorder="1" applyAlignment="1">
      <alignment horizontal="center" wrapText="1"/>
    </xf>
    <xf numFmtId="164" fontId="0" fillId="0" borderId="1" xfId="0" applyNumberFormat="1" applyBorder="1" applyAlignment="1">
      <alignment horizontal="center"/>
    </xf>
    <xf numFmtId="0" fontId="0" fillId="0" borderId="1" xfId="0" applyBorder="1" applyAlignment="1">
      <alignment horizontal="center"/>
    </xf>
  </cellXfs>
  <cellStyles count="4">
    <cellStyle name="Millares" xfId="1" builtinId="3"/>
    <cellStyle name="Millares 2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657225</xdr:colOff>
      <xdr:row>0</xdr:row>
      <xdr:rowOff>0</xdr:rowOff>
    </xdr:from>
    <xdr:to>
      <xdr:col>7</xdr:col>
      <xdr:colOff>1485900</xdr:colOff>
      <xdr:row>8</xdr:row>
      <xdr:rowOff>333375</xdr:rowOff>
    </xdr:to>
    <xdr:pic>
      <xdr:nvPicPr>
        <xdr:cNvPr id="2" name="Imagen 1"/>
        <xdr:cNvPicPr>
          <a:picLocks noChangeAspect="1"/>
        </xdr:cNvPicPr>
      </xdr:nvPicPr>
      <xdr:blipFill>
        <a:blip xmlns:r="http://schemas.openxmlformats.org/officeDocument/2006/relationships" r:embed="rId1"/>
        <a:stretch>
          <a:fillRect/>
        </a:stretch>
      </xdr:blipFill>
      <xdr:spPr>
        <a:xfrm>
          <a:off x="7010400" y="0"/>
          <a:ext cx="2686050" cy="1857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ABILIDAD/General/Referencias%202021/REGISTRO%20Y%20CONTROL%20CUENTAS%20POR%20PAGAR/Cuentas%20por%20pagar%20proveedores%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ABILIDAD/General/Referencias%202021/CAMARA%20DE%20CUENTAS/FICHA%20TECNICA%2020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NTABILIDAD/General/Referencias%202021/PAGO%20CHEQUES%20INTERNOS%20Y%20TRANSFERENCIAS%202021/CONSULTA%20DE%20TRANSACCIONES%20PAGOS%20EFECTUADOS%20TRANSFERENCIA%202021%20(Autoguard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ADM. "/>
      <sheetName val="DEUDA ADM.  (2)"/>
    </sheetNames>
    <sheetDataSet>
      <sheetData sheetId="0">
        <row r="21">
          <cell r="I21">
            <v>694964.78</v>
          </cell>
        </row>
        <row r="25">
          <cell r="I25">
            <v>89680</v>
          </cell>
        </row>
        <row r="59">
          <cell r="I59">
            <v>78345</v>
          </cell>
        </row>
        <row r="67">
          <cell r="I67">
            <v>174640</v>
          </cell>
        </row>
        <row r="213">
          <cell r="I213">
            <v>668870.96</v>
          </cell>
        </row>
        <row r="246">
          <cell r="I246">
            <v>1546386.85</v>
          </cell>
        </row>
        <row r="247">
          <cell r="I247">
            <v>31521</v>
          </cell>
        </row>
        <row r="256">
          <cell r="I256">
            <v>25078.91</v>
          </cell>
        </row>
        <row r="274">
          <cell r="I274">
            <v>81074</v>
          </cell>
        </row>
        <row r="330">
          <cell r="I330"/>
        </row>
        <row r="331">
          <cell r="I331"/>
        </row>
        <row r="332">
          <cell r="I332"/>
        </row>
        <row r="333">
          <cell r="I333"/>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Datos Generales de la Entidad"/>
      <sheetName val="2) Cantidad de Personal"/>
      <sheetName val="3)Principales Funcionarios"/>
      <sheetName val="4) Sistema de Control Interno"/>
      <sheetName val="5) Datos Financieros"/>
      <sheetName val="6) Informes"/>
      <sheetName val="7) Compras y Contratacion"/>
      <sheetName val="8) Calificacion de Riesgos"/>
    </sheetNames>
    <sheetDataSet>
      <sheetData sheetId="0"/>
      <sheetData sheetId="1"/>
      <sheetData sheetId="2"/>
      <sheetData sheetId="3"/>
      <sheetData sheetId="4"/>
      <sheetData sheetId="5"/>
      <sheetData sheetId="6"/>
      <sheetData sheetId="7">
        <row r="7">
          <cell r="P7" t="str">
            <v>6804230-TR 6815888-TR</v>
          </cell>
          <cell r="Q7" t="str">
            <v>21/07/2021 28/07/2021</v>
          </cell>
        </row>
        <row r="8">
          <cell r="P8" t="str">
            <v>7567541-TR</v>
          </cell>
          <cell r="Q8">
            <v>44420</v>
          </cell>
        </row>
        <row r="12">
          <cell r="L12" t="str">
            <v>02/09/2020 28/07/2021</v>
          </cell>
          <cell r="P12" t="str">
            <v>17359687-TR 6815887-TR</v>
          </cell>
        </row>
        <row r="15">
          <cell r="P15" t="str">
            <v>25452190-TR 30067053-TR 1865352-TR 2349496-TR</v>
          </cell>
          <cell r="Q15" t="str">
            <v>21/11/2020 23/12/2020 22/02/2021 26/02/2021</v>
          </cell>
        </row>
        <row r="18">
          <cell r="P18" t="str">
            <v>2786436-TR 3871790-TR</v>
          </cell>
          <cell r="Q18" t="str">
            <v>19/3/202119/04/2021</v>
          </cell>
        </row>
        <row r="20">
          <cell r="P20" t="str">
            <v>3000665-TR</v>
          </cell>
          <cell r="Q20">
            <v>44278</v>
          </cell>
        </row>
        <row r="26">
          <cell r="P26" t="str">
            <v>3871792-TR</v>
          </cell>
          <cell r="Q26">
            <v>44305</v>
          </cell>
        </row>
        <row r="48">
          <cell r="P48" t="str">
            <v>6122461-TR</v>
          </cell>
          <cell r="Q48">
            <v>44371</v>
          </cell>
        </row>
        <row r="73">
          <cell r="P73" t="str">
            <v>7281871-TR 8444705-TR</v>
          </cell>
          <cell r="Q73" t="str">
            <v>29/07/2021 09/09/2021</v>
          </cell>
        </row>
        <row r="82">
          <cell r="P82" t="str">
            <v>9405225-TR</v>
          </cell>
          <cell r="Q82">
            <v>44472</v>
          </cell>
        </row>
        <row r="116">
          <cell r="P116" t="str">
            <v> 9159582-TR</v>
          </cell>
          <cell r="Q116">
            <v>44466</v>
          </cell>
        </row>
        <row r="119">
          <cell r="P119" t="str">
            <v>8727220-TR</v>
          </cell>
          <cell r="Q119">
            <v>44466</v>
          </cell>
        </row>
        <row r="129">
          <cell r="P129" t="str">
            <v> 9405224-TR</v>
          </cell>
          <cell r="Q129">
            <v>44472</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OS TN ENE-DIC 2021"/>
      <sheetName val="Hoja2"/>
      <sheetName val="Hoja1"/>
    </sheetNames>
    <sheetDataSet>
      <sheetData sheetId="0">
        <row r="807">
          <cell r="B807">
            <v>44459</v>
          </cell>
          <cell r="C807" t="str">
            <v> 8687207-TR</v>
          </cell>
        </row>
        <row r="816">
          <cell r="C816" t="str">
            <v>8687209-TR</v>
          </cell>
        </row>
        <row r="825">
          <cell r="B825">
            <v>44466</v>
          </cell>
          <cell r="C825" t="str">
            <v> 8727221-TR</v>
          </cell>
        </row>
        <row r="827">
          <cell r="C827" t="str">
            <v>1764837-TR</v>
          </cell>
        </row>
        <row r="828">
          <cell r="C828" t="str">
            <v>9138636-TR</v>
          </cell>
        </row>
        <row r="856">
          <cell r="C856" t="str">
            <v>98566-TR</v>
          </cell>
        </row>
        <row r="884">
          <cell r="C884" t="str">
            <v>95481-TR</v>
          </cell>
        </row>
        <row r="885">
          <cell r="C885" t="str">
            <v>9379560-TR</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P87"/>
  <sheetViews>
    <sheetView tabSelected="1" zoomScaleNormal="100" workbookViewId="0">
      <selection activeCell="L54" sqref="L54:M55"/>
    </sheetView>
  </sheetViews>
  <sheetFormatPr baseColWidth="10" defaultColWidth="65.7109375" defaultRowHeight="15" x14ac:dyDescent="0.25"/>
  <cols>
    <col min="1" max="1" width="5.5703125" style="1" customWidth="1"/>
    <col min="2" max="2" width="13" style="2" customWidth="1"/>
    <col min="3" max="3" width="48.42578125" customWidth="1"/>
    <col min="4" max="4" width="12.42578125" style="11" customWidth="1"/>
    <col min="5" max="5" width="17.140625" style="38" customWidth="1"/>
    <col min="6" max="6" width="12" style="11" customWidth="1"/>
    <col min="7" max="7" width="15.85546875" style="34" bestFit="1" customWidth="1"/>
    <col min="8" max="8" width="38.42578125" style="23" customWidth="1"/>
    <col min="9" max="9" width="13.140625" style="14" bestFit="1" customWidth="1"/>
    <col min="10" max="10" width="14.140625" style="39" bestFit="1" customWidth="1"/>
    <col min="11" max="11" width="14.140625" style="14" bestFit="1" customWidth="1"/>
    <col min="12" max="12" width="15.42578125" bestFit="1" customWidth="1"/>
    <col min="13" max="13" width="15.42578125" customWidth="1"/>
    <col min="14" max="14" width="18.85546875" customWidth="1"/>
    <col min="15" max="15" width="20.85546875" customWidth="1"/>
    <col min="16" max="16" width="40.28515625" customWidth="1"/>
  </cols>
  <sheetData>
    <row r="9" spans="1:16" ht="27" customHeight="1" x14ac:dyDescent="0.25">
      <c r="C9" s="3"/>
      <c r="D9" s="5"/>
      <c r="E9" s="4"/>
      <c r="F9" s="5"/>
      <c r="G9" s="5"/>
      <c r="H9" s="3"/>
      <c r="I9" s="3"/>
      <c r="J9" s="6"/>
      <c r="K9" s="7"/>
    </row>
    <row r="10" spans="1:16" ht="29.25" x14ac:dyDescent="0.35">
      <c r="D10" s="5"/>
      <c r="E10" s="4"/>
      <c r="F10" s="125" t="s">
        <v>0</v>
      </c>
      <c r="G10" s="125"/>
      <c r="H10" s="125"/>
      <c r="I10" s="8"/>
      <c r="J10" s="9"/>
      <c r="K10" s="10"/>
    </row>
    <row r="11" spans="1:16" x14ac:dyDescent="0.25">
      <c r="C11" s="3"/>
      <c r="D11" s="5"/>
      <c r="F11" s="126" t="s">
        <v>179</v>
      </c>
      <c r="G11" s="126"/>
      <c r="H11" s="126"/>
      <c r="I11" s="12"/>
      <c r="J11" s="13"/>
    </row>
    <row r="12" spans="1:16" ht="60" x14ac:dyDescent="0.25">
      <c r="A12" s="73" t="s">
        <v>1</v>
      </c>
      <c r="B12" s="74" t="s">
        <v>2</v>
      </c>
      <c r="C12" s="75" t="s">
        <v>3</v>
      </c>
      <c r="D12" s="76" t="s">
        <v>4</v>
      </c>
      <c r="E12" s="77" t="s">
        <v>5</v>
      </c>
      <c r="F12" s="78" t="s">
        <v>6</v>
      </c>
      <c r="G12" s="79" t="s">
        <v>7</v>
      </c>
      <c r="H12" s="80" t="s">
        <v>8</v>
      </c>
      <c r="I12" s="81" t="s">
        <v>9</v>
      </c>
      <c r="J12" s="82" t="s">
        <v>10</v>
      </c>
      <c r="K12" s="82" t="s">
        <v>11</v>
      </c>
      <c r="L12" s="82" t="s">
        <v>12</v>
      </c>
      <c r="M12" s="82" t="s">
        <v>13</v>
      </c>
      <c r="N12" s="83" t="s">
        <v>77</v>
      </c>
      <c r="O12" s="83"/>
      <c r="P12" s="16"/>
    </row>
    <row r="13" spans="1:16" s="23" customFormat="1" ht="20.25" customHeight="1" x14ac:dyDescent="0.25">
      <c r="A13" s="58">
        <v>1</v>
      </c>
      <c r="B13" s="30">
        <v>42024</v>
      </c>
      <c r="C13" s="58" t="s">
        <v>14</v>
      </c>
      <c r="D13" s="17">
        <v>41862</v>
      </c>
      <c r="E13" s="18" t="s">
        <v>15</v>
      </c>
      <c r="F13" s="17">
        <v>41810</v>
      </c>
      <c r="G13" s="19" t="s">
        <v>16</v>
      </c>
      <c r="H13" s="20" t="s">
        <v>17</v>
      </c>
      <c r="I13" s="21"/>
      <c r="J13" s="22">
        <v>67760</v>
      </c>
      <c r="K13" s="59">
        <f t="shared" ref="K13:K55" si="0">J13-I13</f>
        <v>67760</v>
      </c>
      <c r="L13" s="31"/>
      <c r="M13" s="31"/>
      <c r="N13" s="31"/>
      <c r="O13" s="15"/>
      <c r="P13" s="15"/>
    </row>
    <row r="14" spans="1:16" s="23" customFormat="1" ht="45.75" customHeight="1" x14ac:dyDescent="0.25">
      <c r="A14" s="58">
        <v>2</v>
      </c>
      <c r="B14" s="47">
        <v>44040</v>
      </c>
      <c r="C14" s="45" t="s">
        <v>18</v>
      </c>
      <c r="D14" s="36" t="s">
        <v>69</v>
      </c>
      <c r="E14" s="35" t="s">
        <v>70</v>
      </c>
      <c r="F14" s="26">
        <v>43790</v>
      </c>
      <c r="G14" s="27" t="s">
        <v>19</v>
      </c>
      <c r="H14" s="28" t="s">
        <v>20</v>
      </c>
      <c r="I14" s="60">
        <f>'[1]DEUDA ADM. '!I21</f>
        <v>694964.78</v>
      </c>
      <c r="J14" s="61">
        <v>908668.44</v>
      </c>
      <c r="K14" s="62">
        <f t="shared" si="0"/>
        <v>213703.65999999992</v>
      </c>
      <c r="L14" s="66" t="str">
        <f>'[2]7) Compras y Contratacion'!$L$12</f>
        <v>02/09/2020 28/07/2021</v>
      </c>
      <c r="M14" s="46" t="str">
        <f>'[2]7) Compras y Contratacion'!$P$12</f>
        <v>17359687-TR 6815887-TR</v>
      </c>
      <c r="N14" s="15" t="s">
        <v>21</v>
      </c>
      <c r="O14" s="15"/>
      <c r="P14" s="15"/>
    </row>
    <row r="15" spans="1:16" s="23" customFormat="1" ht="315" customHeight="1" x14ac:dyDescent="0.25">
      <c r="A15" s="99">
        <v>3</v>
      </c>
      <c r="B15" s="101">
        <v>44116</v>
      </c>
      <c r="C15" s="102" t="s">
        <v>25</v>
      </c>
      <c r="D15" s="103" t="s">
        <v>82</v>
      </c>
      <c r="E15" s="104" t="s">
        <v>83</v>
      </c>
      <c r="F15" s="135">
        <v>44077</v>
      </c>
      <c r="G15" s="136" t="s">
        <v>78</v>
      </c>
      <c r="H15" s="116" t="s">
        <v>79</v>
      </c>
      <c r="I15" s="105">
        <f>27812+19423+22620+9588+25187+765+8050+9200</f>
        <v>122645</v>
      </c>
      <c r="J15" s="114">
        <v>137250</v>
      </c>
      <c r="K15" s="115">
        <f t="shared" si="0"/>
        <v>14605</v>
      </c>
      <c r="L15" s="116" t="s">
        <v>80</v>
      </c>
      <c r="M15" s="116" t="s">
        <v>81</v>
      </c>
      <c r="N15" s="100" t="s">
        <v>21</v>
      </c>
      <c r="O15" s="15"/>
      <c r="P15" s="15"/>
    </row>
    <row r="16" spans="1:16" s="23" customFormat="1" ht="315.75" customHeight="1" x14ac:dyDescent="0.25">
      <c r="A16" s="99"/>
      <c r="B16" s="101"/>
      <c r="C16" s="102"/>
      <c r="D16" s="103"/>
      <c r="E16" s="104"/>
      <c r="F16" s="135"/>
      <c r="G16" s="136"/>
      <c r="H16" s="116"/>
      <c r="I16" s="105"/>
      <c r="J16" s="114"/>
      <c r="K16" s="115"/>
      <c r="L16" s="116"/>
      <c r="M16" s="116"/>
      <c r="N16" s="100"/>
      <c r="O16" s="15"/>
      <c r="P16" s="15"/>
    </row>
    <row r="17" spans="1:16" ht="105" x14ac:dyDescent="0.25">
      <c r="A17" s="58">
        <v>4</v>
      </c>
      <c r="B17" s="47">
        <v>44160</v>
      </c>
      <c r="C17" s="45" t="s">
        <v>22</v>
      </c>
      <c r="D17" s="36" t="s">
        <v>71</v>
      </c>
      <c r="E17" s="35" t="s">
        <v>72</v>
      </c>
      <c r="F17" s="26">
        <v>44139</v>
      </c>
      <c r="G17" s="27" t="s">
        <v>23</v>
      </c>
      <c r="H17" s="28" t="s">
        <v>24</v>
      </c>
      <c r="I17" s="59">
        <f>'[1]DEUDA ADM. '!I25</f>
        <v>89680</v>
      </c>
      <c r="J17" s="61">
        <v>103840</v>
      </c>
      <c r="K17" s="59">
        <f t="shared" si="0"/>
        <v>14160</v>
      </c>
      <c r="L17" s="48" t="str">
        <f>'[2]7) Compras y Contratacion'!$Q$15</f>
        <v>21/11/2020 23/12/2020 22/02/2021 26/02/2021</v>
      </c>
      <c r="M17" s="48" t="str">
        <f>'[2]7) Compras y Contratacion'!$P$15</f>
        <v>25452190-TR 30067053-TR 1865352-TR 2349496-TR</v>
      </c>
      <c r="N17" s="57" t="s">
        <v>21</v>
      </c>
      <c r="O17" s="24"/>
      <c r="P17" s="24"/>
    </row>
    <row r="18" spans="1:16" s="23" customFormat="1" ht="375" customHeight="1" x14ac:dyDescent="0.25">
      <c r="A18" s="58">
        <v>5</v>
      </c>
      <c r="B18" s="63">
        <v>44291</v>
      </c>
      <c r="C18" s="58" t="s">
        <v>25</v>
      </c>
      <c r="D18" s="46" t="s">
        <v>73</v>
      </c>
      <c r="E18" s="28" t="s">
        <v>74</v>
      </c>
      <c r="F18" s="30">
        <v>44231</v>
      </c>
      <c r="G18" s="31" t="s">
        <v>26</v>
      </c>
      <c r="H18" s="28" t="s">
        <v>27</v>
      </c>
      <c r="I18" s="59">
        <f>'[1]DEUDA ADM. '!I59</f>
        <v>78345</v>
      </c>
      <c r="J18" s="59">
        <v>108500</v>
      </c>
      <c r="K18" s="59">
        <f t="shared" si="0"/>
        <v>30155</v>
      </c>
      <c r="L18" s="49" t="str">
        <f>'[2]7) Compras y Contratacion'!$Q$18</f>
        <v>19/3/202119/04/2021</v>
      </c>
      <c r="M18" s="46" t="str">
        <f>'[2]7) Compras y Contratacion'!$P$18</f>
        <v>2786436-TR 3871790-TR</v>
      </c>
      <c r="N18" s="15" t="s">
        <v>21</v>
      </c>
      <c r="O18" s="15"/>
      <c r="P18" s="15"/>
    </row>
    <row r="19" spans="1:16" s="23" customFormat="1" ht="30" x14ac:dyDescent="0.25">
      <c r="A19" s="58">
        <v>6</v>
      </c>
      <c r="B19" s="63">
        <v>44305</v>
      </c>
      <c r="C19" s="58" t="s">
        <v>28</v>
      </c>
      <c r="D19" s="32" t="s">
        <v>75</v>
      </c>
      <c r="E19" s="33" t="s">
        <v>76</v>
      </c>
      <c r="F19" s="30">
        <v>44258</v>
      </c>
      <c r="G19" s="31" t="s">
        <v>29</v>
      </c>
      <c r="H19" s="28" t="s">
        <v>30</v>
      </c>
      <c r="I19" s="59">
        <f>'[1]DEUDA ADM. '!I67</f>
        <v>174640</v>
      </c>
      <c r="J19" s="61">
        <v>354000</v>
      </c>
      <c r="K19" s="59">
        <f t="shared" si="0"/>
        <v>179360</v>
      </c>
      <c r="L19" s="50">
        <f>'[2]7) Compras y Contratacion'!$Q$20</f>
        <v>44278</v>
      </c>
      <c r="M19" s="46" t="str">
        <f>'[2]7) Compras y Contratacion'!$P$20</f>
        <v>3000665-TR</v>
      </c>
      <c r="N19" s="15" t="s">
        <v>21</v>
      </c>
      <c r="O19" s="15"/>
      <c r="P19" s="15"/>
    </row>
    <row r="20" spans="1:16" s="23" customFormat="1" ht="409.5" customHeight="1" x14ac:dyDescent="0.25">
      <c r="A20" s="123">
        <v>7</v>
      </c>
      <c r="B20" s="131">
        <v>44347</v>
      </c>
      <c r="C20" s="121" t="s">
        <v>31</v>
      </c>
      <c r="D20" s="127" t="s">
        <v>183</v>
      </c>
      <c r="E20" s="129" t="s">
        <v>184</v>
      </c>
      <c r="F20" s="133">
        <v>44285</v>
      </c>
      <c r="G20" s="121" t="s">
        <v>32</v>
      </c>
      <c r="H20" s="112" t="s">
        <v>33</v>
      </c>
      <c r="I20" s="106">
        <f>'[1]DEUDA ADM. '!I213</f>
        <v>668870.96</v>
      </c>
      <c r="J20" s="108">
        <v>980000.01</v>
      </c>
      <c r="K20" s="106">
        <f t="shared" si="0"/>
        <v>311129.05000000005</v>
      </c>
      <c r="L20" s="110">
        <f>'[2]7) Compras y Contratacion'!$Q$26</f>
        <v>44305</v>
      </c>
      <c r="M20" s="112" t="str">
        <f>'[2]7) Compras y Contratacion'!$P$26</f>
        <v>3871792-TR</v>
      </c>
      <c r="N20" s="119">
        <v>101084.7</v>
      </c>
      <c r="O20" s="121" t="s">
        <v>182</v>
      </c>
      <c r="P20" s="121" t="s">
        <v>21</v>
      </c>
    </row>
    <row r="21" spans="1:16" s="23" customFormat="1" ht="54.75" customHeight="1" x14ac:dyDescent="0.25">
      <c r="A21" s="124"/>
      <c r="B21" s="132"/>
      <c r="C21" s="122"/>
      <c r="D21" s="128"/>
      <c r="E21" s="130"/>
      <c r="F21" s="134"/>
      <c r="G21" s="122"/>
      <c r="H21" s="113"/>
      <c r="I21" s="107"/>
      <c r="J21" s="109"/>
      <c r="K21" s="107"/>
      <c r="L21" s="111"/>
      <c r="M21" s="113"/>
      <c r="N21" s="120"/>
      <c r="O21" s="122"/>
      <c r="P21" s="122"/>
    </row>
    <row r="22" spans="1:16" ht="72" customHeight="1" x14ac:dyDescent="0.25">
      <c r="A22" s="58">
        <v>8</v>
      </c>
      <c r="B22" s="47">
        <v>44377</v>
      </c>
      <c r="C22" s="45" t="s">
        <v>34</v>
      </c>
      <c r="D22" s="89" t="s">
        <v>186</v>
      </c>
      <c r="E22" s="91" t="s">
        <v>185</v>
      </c>
      <c r="F22" s="26">
        <v>44278</v>
      </c>
      <c r="G22" s="27" t="s">
        <v>35</v>
      </c>
      <c r="H22" s="28" t="s">
        <v>36</v>
      </c>
      <c r="I22" s="59">
        <f>'[1]DEUDA ADM. '!I246</f>
        <v>1546386.85</v>
      </c>
      <c r="J22" s="61">
        <v>3036895.2</v>
      </c>
      <c r="K22" s="59">
        <f t="shared" si="0"/>
        <v>1490508.35</v>
      </c>
      <c r="L22" s="48" t="str">
        <f>'[2]7) Compras y Contratacion'!$Q$7</f>
        <v>21/07/2021 28/07/2021</v>
      </c>
      <c r="M22" s="48" t="str">
        <f>'[2]7) Compras y Contratacion'!$P$7</f>
        <v>6804230-TR 6815888-TR</v>
      </c>
      <c r="N22" s="15" t="s">
        <v>37</v>
      </c>
      <c r="O22" s="24"/>
      <c r="P22" s="24"/>
    </row>
    <row r="23" spans="1:16" ht="72" customHeight="1" x14ac:dyDescent="0.25">
      <c r="A23" s="58">
        <v>9</v>
      </c>
      <c r="B23" s="47">
        <v>44377</v>
      </c>
      <c r="C23" s="45" t="s">
        <v>189</v>
      </c>
      <c r="D23" s="89">
        <v>44330</v>
      </c>
      <c r="E23" s="91" t="s">
        <v>188</v>
      </c>
      <c r="F23" s="87">
        <v>44329</v>
      </c>
      <c r="G23" s="88" t="s">
        <v>190</v>
      </c>
      <c r="H23" s="28" t="s">
        <v>191</v>
      </c>
      <c r="I23" s="59">
        <v>71149.86</v>
      </c>
      <c r="J23" s="61"/>
      <c r="K23" s="59">
        <f>I23-J23</f>
        <v>71149.86</v>
      </c>
      <c r="L23" s="94" t="s">
        <v>192</v>
      </c>
      <c r="M23" s="95"/>
      <c r="N23" s="96"/>
      <c r="O23" s="24"/>
      <c r="P23" s="24"/>
    </row>
    <row r="24" spans="1:16" ht="60" x14ac:dyDescent="0.25">
      <c r="A24" s="58">
        <v>10</v>
      </c>
      <c r="B24" s="47">
        <v>44406</v>
      </c>
      <c r="C24" s="45" t="s">
        <v>38</v>
      </c>
      <c r="D24" s="26">
        <v>44405</v>
      </c>
      <c r="E24" s="57" t="s">
        <v>176</v>
      </c>
      <c r="F24" s="47">
        <v>44386</v>
      </c>
      <c r="G24" s="27" t="s">
        <v>39</v>
      </c>
      <c r="H24" s="28" t="s">
        <v>40</v>
      </c>
      <c r="I24" s="64">
        <f>'[1]DEUDA ADM. '!I274</f>
        <v>81074</v>
      </c>
      <c r="J24" s="61">
        <v>405370</v>
      </c>
      <c r="K24" s="59">
        <f t="shared" si="0"/>
        <v>324296</v>
      </c>
      <c r="L24" s="50">
        <f>'[3]PAGOS TN ENE-DIC 2021'!$B$807</f>
        <v>44459</v>
      </c>
      <c r="M24" s="50" t="str">
        <f>'[3]PAGOS TN ENE-DIC 2021'!$C$807</f>
        <v> 8687207-TR</v>
      </c>
      <c r="N24" s="31"/>
      <c r="O24" s="24"/>
      <c r="P24" s="24"/>
    </row>
    <row r="25" spans="1:16" s="23" customFormat="1" ht="364.5" customHeight="1" x14ac:dyDescent="0.25">
      <c r="A25" s="58">
        <v>11</v>
      </c>
      <c r="B25" s="63">
        <v>44379</v>
      </c>
      <c r="C25" s="58" t="s">
        <v>25</v>
      </c>
      <c r="D25" s="36" t="s">
        <v>180</v>
      </c>
      <c r="E25" s="35" t="s">
        <v>181</v>
      </c>
      <c r="F25" s="30">
        <v>44341</v>
      </c>
      <c r="G25" s="31" t="s">
        <v>41</v>
      </c>
      <c r="H25" s="28" t="s">
        <v>42</v>
      </c>
      <c r="I25" s="59">
        <f>'[1]DEUDA ADM. '!I247</f>
        <v>31521</v>
      </c>
      <c r="J25" s="65">
        <v>101460</v>
      </c>
      <c r="K25" s="59">
        <f t="shared" si="0"/>
        <v>69939</v>
      </c>
      <c r="L25" s="50">
        <f>'[2]7) Compras y Contratacion'!$Q$48</f>
        <v>44371</v>
      </c>
      <c r="M25" s="46" t="str">
        <f>'[2]7) Compras y Contratacion'!$P$48</f>
        <v>6122461-TR</v>
      </c>
      <c r="N25" s="72">
        <v>14649</v>
      </c>
      <c r="O25" s="15" t="s">
        <v>182</v>
      </c>
      <c r="P25" s="18" t="s">
        <v>21</v>
      </c>
    </row>
    <row r="26" spans="1:16" ht="45" x14ac:dyDescent="0.25">
      <c r="A26" s="15">
        <v>12</v>
      </c>
      <c r="B26" s="69">
        <v>44385</v>
      </c>
      <c r="C26" s="24" t="s">
        <v>43</v>
      </c>
      <c r="D26" s="26">
        <v>44383</v>
      </c>
      <c r="E26" s="57" t="s">
        <v>44</v>
      </c>
      <c r="F26" s="26">
        <v>44368</v>
      </c>
      <c r="G26" s="31" t="s">
        <v>45</v>
      </c>
      <c r="H26" s="28" t="s">
        <v>46</v>
      </c>
      <c r="I26" s="72">
        <f>'[1]DEUDA ADM. '!I256</f>
        <v>25078.91</v>
      </c>
      <c r="J26" s="68">
        <v>364801.17</v>
      </c>
      <c r="K26" s="72">
        <f t="shared" si="0"/>
        <v>339722.26</v>
      </c>
      <c r="L26" s="50" t="str">
        <f>'[2]7) Compras y Contratacion'!$Q$73</f>
        <v>29/07/2021 09/09/2021</v>
      </c>
      <c r="M26" s="50" t="str">
        <f>'[2]7) Compras y Contratacion'!$P$73</f>
        <v>7281871-TR 8444705-TR</v>
      </c>
      <c r="N26" s="24"/>
      <c r="O26" s="24"/>
      <c r="P26" s="24"/>
    </row>
    <row r="27" spans="1:16" ht="30" x14ac:dyDescent="0.25">
      <c r="A27" s="15">
        <v>13</v>
      </c>
      <c r="B27" s="69">
        <v>44392</v>
      </c>
      <c r="C27" s="24" t="s">
        <v>47</v>
      </c>
      <c r="D27" s="26">
        <v>44390</v>
      </c>
      <c r="E27" s="57" t="s">
        <v>177</v>
      </c>
      <c r="F27" s="69">
        <v>44315</v>
      </c>
      <c r="G27" s="31" t="s">
        <v>48</v>
      </c>
      <c r="H27" s="28" t="s">
        <v>49</v>
      </c>
      <c r="I27" s="72">
        <v>786647.57</v>
      </c>
      <c r="J27" s="68">
        <v>3933237.86</v>
      </c>
      <c r="K27" s="72">
        <f t="shared" si="0"/>
        <v>3146590.29</v>
      </c>
      <c r="L27" s="50">
        <f>'[2]7) Compras y Contratacion'!$Q$8</f>
        <v>44420</v>
      </c>
      <c r="M27" s="50" t="str">
        <f>'[2]7) Compras y Contratacion'!$P$8</f>
        <v>7567541-TR</v>
      </c>
      <c r="N27" s="24"/>
      <c r="O27" s="24"/>
      <c r="P27" s="24"/>
    </row>
    <row r="28" spans="1:16" ht="30" x14ac:dyDescent="0.25">
      <c r="A28" s="15">
        <v>14</v>
      </c>
      <c r="B28" s="69">
        <v>44441</v>
      </c>
      <c r="C28" s="24" t="s">
        <v>84</v>
      </c>
      <c r="D28" s="26">
        <v>44427</v>
      </c>
      <c r="E28" s="57" t="s">
        <v>85</v>
      </c>
      <c r="F28" s="69"/>
      <c r="G28" s="31"/>
      <c r="H28" s="28" t="s">
        <v>86</v>
      </c>
      <c r="I28" s="72">
        <v>319054.24</v>
      </c>
      <c r="J28" s="68">
        <v>319054.24</v>
      </c>
      <c r="K28" s="72">
        <f t="shared" si="0"/>
        <v>0</v>
      </c>
      <c r="L28" s="50">
        <v>44459</v>
      </c>
      <c r="M28" s="50" t="str">
        <f>'[3]PAGOS TN ENE-DIC 2021'!$C$816</f>
        <v>8687209-TR</v>
      </c>
      <c r="N28" s="24"/>
      <c r="O28" s="24"/>
      <c r="P28" s="24"/>
    </row>
    <row r="29" spans="1:16" ht="45" x14ac:dyDescent="0.25">
      <c r="A29" s="15">
        <v>15</v>
      </c>
      <c r="B29" s="69">
        <v>44441</v>
      </c>
      <c r="C29" s="24" t="s">
        <v>52</v>
      </c>
      <c r="D29" s="26">
        <v>44436</v>
      </c>
      <c r="E29" s="57" t="s">
        <v>87</v>
      </c>
      <c r="F29" s="69"/>
      <c r="G29" s="31"/>
      <c r="H29" s="28" t="s">
        <v>88</v>
      </c>
      <c r="I29" s="72">
        <v>289182.71999999997</v>
      </c>
      <c r="J29" s="68">
        <v>289182.71999999997</v>
      </c>
      <c r="K29" s="72">
        <f t="shared" si="0"/>
        <v>0</v>
      </c>
      <c r="L29" s="50">
        <v>44459</v>
      </c>
      <c r="M29" s="50" t="s">
        <v>89</v>
      </c>
      <c r="N29" s="24"/>
      <c r="O29" s="24"/>
      <c r="P29" s="24"/>
    </row>
    <row r="30" spans="1:16" ht="45" x14ac:dyDescent="0.25">
      <c r="A30" s="15">
        <v>16</v>
      </c>
      <c r="B30" s="69">
        <v>44442</v>
      </c>
      <c r="C30" s="24" t="s">
        <v>52</v>
      </c>
      <c r="D30" s="26">
        <v>44436</v>
      </c>
      <c r="E30" s="57" t="s">
        <v>90</v>
      </c>
      <c r="F30" s="69"/>
      <c r="G30" s="31"/>
      <c r="H30" s="28" t="s">
        <v>91</v>
      </c>
      <c r="I30" s="72">
        <v>24678.29</v>
      </c>
      <c r="J30" s="68">
        <v>24678.29</v>
      </c>
      <c r="K30" s="72">
        <f t="shared" si="0"/>
        <v>0</v>
      </c>
      <c r="L30" s="50">
        <v>44467</v>
      </c>
      <c r="M30" s="50" t="str">
        <f>'[3]PAGOS TN ENE-DIC 2021'!$C$828</f>
        <v>9138636-TR</v>
      </c>
      <c r="N30" s="24"/>
      <c r="O30" s="24"/>
      <c r="P30" s="24"/>
    </row>
    <row r="31" spans="1:16" ht="30" x14ac:dyDescent="0.25">
      <c r="A31" s="15">
        <v>17</v>
      </c>
      <c r="B31" s="69">
        <v>44442</v>
      </c>
      <c r="C31" s="24" t="s">
        <v>92</v>
      </c>
      <c r="D31" s="26">
        <v>44433</v>
      </c>
      <c r="E31" s="57" t="s">
        <v>93</v>
      </c>
      <c r="F31" s="69">
        <v>44432</v>
      </c>
      <c r="G31" s="31" t="s">
        <v>94</v>
      </c>
      <c r="H31" s="33" t="s">
        <v>95</v>
      </c>
      <c r="I31" s="72">
        <v>14607.81</v>
      </c>
      <c r="J31" s="68">
        <v>14607.81</v>
      </c>
      <c r="K31" s="72">
        <f t="shared" si="0"/>
        <v>0</v>
      </c>
      <c r="L31" s="50">
        <f>'[3]PAGOS TN ENE-DIC 2021'!$B$825</f>
        <v>44466</v>
      </c>
      <c r="M31" s="64" t="str">
        <f>'[3]PAGOS TN ENE-DIC 2021'!$C$825</f>
        <v> 8727221-TR</v>
      </c>
      <c r="N31" s="24"/>
      <c r="O31" s="24"/>
      <c r="P31" s="24"/>
    </row>
    <row r="32" spans="1:16" x14ac:dyDescent="0.25">
      <c r="A32" s="15">
        <v>18</v>
      </c>
      <c r="B32" s="69">
        <v>44442</v>
      </c>
      <c r="C32" s="24" t="s">
        <v>51</v>
      </c>
      <c r="D32" s="26">
        <v>44438</v>
      </c>
      <c r="E32" s="57" t="s">
        <v>97</v>
      </c>
      <c r="F32" s="69">
        <v>44433</v>
      </c>
      <c r="G32" s="31" t="s">
        <v>98</v>
      </c>
      <c r="H32" s="15" t="s">
        <v>99</v>
      </c>
      <c r="I32" s="72">
        <v>14455</v>
      </c>
      <c r="J32" s="68">
        <v>14455</v>
      </c>
      <c r="K32" s="72">
        <f t="shared" si="0"/>
        <v>0</v>
      </c>
      <c r="L32" s="50">
        <f>'[2]7) Compras y Contratacion'!$Q$119</f>
        <v>44466</v>
      </c>
      <c r="M32" s="64" t="str">
        <f>'[2]7) Compras y Contratacion'!$P$119</f>
        <v>8727220-TR</v>
      </c>
      <c r="N32" s="24"/>
      <c r="O32" s="24"/>
      <c r="P32" s="24"/>
    </row>
    <row r="33" spans="1:16" ht="45" x14ac:dyDescent="0.25">
      <c r="A33" s="15">
        <v>19</v>
      </c>
      <c r="B33" s="69">
        <v>44445</v>
      </c>
      <c r="C33" s="24" t="s">
        <v>58</v>
      </c>
      <c r="D33" s="26">
        <v>44442</v>
      </c>
      <c r="E33" s="57" t="s">
        <v>59</v>
      </c>
      <c r="F33" s="69"/>
      <c r="G33" s="31"/>
      <c r="H33" s="71" t="s">
        <v>100</v>
      </c>
      <c r="I33" s="72">
        <v>44000</v>
      </c>
      <c r="J33" s="68">
        <v>44000</v>
      </c>
      <c r="K33" s="72">
        <f t="shared" si="0"/>
        <v>0</v>
      </c>
      <c r="L33" s="50">
        <v>44469</v>
      </c>
      <c r="M33" s="64" t="str">
        <f>'[3]PAGOS TN ENE-DIC 2021'!$C$827</f>
        <v>1764837-TR</v>
      </c>
      <c r="N33" s="24"/>
      <c r="O33" s="24"/>
      <c r="P33" s="24"/>
    </row>
    <row r="34" spans="1:16" ht="60" x14ac:dyDescent="0.25">
      <c r="A34" s="15">
        <v>20</v>
      </c>
      <c r="B34" s="69">
        <v>44447</v>
      </c>
      <c r="C34" s="24" t="s">
        <v>53</v>
      </c>
      <c r="D34" s="36" t="s">
        <v>187</v>
      </c>
      <c r="E34" s="35" t="s">
        <v>178</v>
      </c>
      <c r="F34" s="69"/>
      <c r="G34" s="31"/>
      <c r="H34" s="28" t="s">
        <v>101</v>
      </c>
      <c r="I34" s="72">
        <v>9890.16</v>
      </c>
      <c r="J34" s="72">
        <f>2744.56+2744.56+2744.56+1656.48</f>
        <v>9890.16</v>
      </c>
      <c r="K34" s="72">
        <f t="shared" si="0"/>
        <v>0</v>
      </c>
      <c r="L34" s="50">
        <v>44467</v>
      </c>
      <c r="M34" s="64" t="str">
        <f>'[3]PAGOS TN ENE-DIC 2021'!$C$856</f>
        <v>98566-TR</v>
      </c>
      <c r="N34" s="24"/>
      <c r="O34" s="24"/>
      <c r="P34" s="24"/>
    </row>
    <row r="35" spans="1:16" ht="45" x14ac:dyDescent="0.25">
      <c r="A35" s="15">
        <v>21</v>
      </c>
      <c r="B35" s="69">
        <v>44448</v>
      </c>
      <c r="C35" s="24" t="s">
        <v>102</v>
      </c>
      <c r="D35" s="26">
        <v>44441</v>
      </c>
      <c r="E35" s="57" t="s">
        <v>103</v>
      </c>
      <c r="F35" s="69">
        <v>44428</v>
      </c>
      <c r="G35" s="31" t="s">
        <v>104</v>
      </c>
      <c r="H35" s="28" t="s">
        <v>105</v>
      </c>
      <c r="I35" s="72">
        <v>69993.009999999995</v>
      </c>
      <c r="J35" s="68">
        <v>69993.009999999995</v>
      </c>
      <c r="K35" s="72">
        <f t="shared" si="0"/>
        <v>0</v>
      </c>
      <c r="L35" s="50">
        <f>'[2]7) Compras y Contratacion'!$Q$116</f>
        <v>44466</v>
      </c>
      <c r="M35" s="84" t="str">
        <f>'[2]7) Compras y Contratacion'!$P$116</f>
        <v> 9159582-TR</v>
      </c>
      <c r="N35" s="24"/>
      <c r="O35" s="24"/>
      <c r="P35" s="24"/>
    </row>
    <row r="36" spans="1:16" ht="62.25" customHeight="1" x14ac:dyDescent="0.25">
      <c r="A36" s="15">
        <v>22</v>
      </c>
      <c r="B36" s="69">
        <v>44449</v>
      </c>
      <c r="C36" s="24" t="s">
        <v>54</v>
      </c>
      <c r="D36" s="26">
        <v>44440</v>
      </c>
      <c r="E36" s="57" t="s">
        <v>106</v>
      </c>
      <c r="F36" s="69"/>
      <c r="G36" s="31"/>
      <c r="H36" s="28" t="s">
        <v>107</v>
      </c>
      <c r="I36" s="72">
        <v>9269</v>
      </c>
      <c r="J36" s="68">
        <v>9269</v>
      </c>
      <c r="K36" s="72">
        <f t="shared" si="0"/>
        <v>0</v>
      </c>
      <c r="L36" s="50">
        <v>44472</v>
      </c>
      <c r="M36" s="84" t="str">
        <f>'[3]PAGOS TN ENE-DIC 2021'!$C$884</f>
        <v>95481-TR</v>
      </c>
      <c r="N36" s="24"/>
      <c r="O36" s="24"/>
      <c r="P36" s="24"/>
    </row>
    <row r="37" spans="1:16" ht="75" x14ac:dyDescent="0.25">
      <c r="A37" s="15">
        <v>23</v>
      </c>
      <c r="B37" s="69">
        <v>44449</v>
      </c>
      <c r="C37" s="24" t="s">
        <v>53</v>
      </c>
      <c r="D37" s="26">
        <v>44440</v>
      </c>
      <c r="E37" s="57" t="s">
        <v>108</v>
      </c>
      <c r="F37" s="69"/>
      <c r="G37" s="31"/>
      <c r="H37" s="28" t="s">
        <v>109</v>
      </c>
      <c r="I37" s="72">
        <v>29455.34</v>
      </c>
      <c r="J37" s="68">
        <v>29455.34</v>
      </c>
      <c r="K37" s="72">
        <f t="shared" si="0"/>
        <v>0</v>
      </c>
      <c r="L37" s="50">
        <v>44472</v>
      </c>
      <c r="M37" s="84" t="str">
        <f>'[3]PAGOS TN ENE-DIC 2021'!$C$885</f>
        <v>9379560-TR</v>
      </c>
      <c r="N37" s="24"/>
      <c r="O37" s="24"/>
      <c r="P37" s="24"/>
    </row>
    <row r="38" spans="1:16" ht="45" x14ac:dyDescent="0.25">
      <c r="A38" s="15">
        <v>24</v>
      </c>
      <c r="B38" s="69">
        <v>44449</v>
      </c>
      <c r="C38" s="24" t="s">
        <v>110</v>
      </c>
      <c r="D38" s="26">
        <v>44441</v>
      </c>
      <c r="E38" s="57" t="s">
        <v>111</v>
      </c>
      <c r="F38" s="69">
        <v>44386</v>
      </c>
      <c r="G38" s="31" t="s">
        <v>112</v>
      </c>
      <c r="H38" s="28" t="s">
        <v>113</v>
      </c>
      <c r="I38" s="72">
        <v>90270</v>
      </c>
      <c r="J38" s="68">
        <v>90270</v>
      </c>
      <c r="K38" s="72">
        <f t="shared" si="0"/>
        <v>0</v>
      </c>
      <c r="L38" s="50">
        <f>'[2]7) Compras y Contratacion'!$Q$82</f>
        <v>44472</v>
      </c>
      <c r="M38" s="84" t="str">
        <f>'[2]7) Compras y Contratacion'!$P$82</f>
        <v>9405225-TR</v>
      </c>
      <c r="N38" s="24"/>
      <c r="O38" s="24"/>
      <c r="P38" s="24"/>
    </row>
    <row r="39" spans="1:16" ht="30" x14ac:dyDescent="0.25">
      <c r="A39" s="15">
        <v>25</v>
      </c>
      <c r="B39" s="69">
        <v>44453</v>
      </c>
      <c r="C39" s="24" t="s">
        <v>57</v>
      </c>
      <c r="D39" s="26"/>
      <c r="E39" s="57"/>
      <c r="F39" s="69"/>
      <c r="G39" s="31"/>
      <c r="H39" s="28" t="s">
        <v>114</v>
      </c>
      <c r="I39" s="72">
        <v>51446.47</v>
      </c>
      <c r="J39" s="68">
        <v>51446.47</v>
      </c>
      <c r="K39" s="72">
        <f t="shared" si="0"/>
        <v>0</v>
      </c>
      <c r="L39" s="50">
        <v>44454</v>
      </c>
      <c r="M39" s="84" t="s">
        <v>115</v>
      </c>
      <c r="N39" s="24"/>
      <c r="O39" s="24"/>
      <c r="P39" s="24"/>
    </row>
    <row r="40" spans="1:16" ht="45" x14ac:dyDescent="0.25">
      <c r="A40" s="15">
        <v>26</v>
      </c>
      <c r="B40" s="69">
        <v>44455</v>
      </c>
      <c r="C40" s="24" t="s">
        <v>116</v>
      </c>
      <c r="D40" s="26">
        <v>44452</v>
      </c>
      <c r="E40" s="57" t="s">
        <v>117</v>
      </c>
      <c r="F40" s="69">
        <v>44449</v>
      </c>
      <c r="G40" s="31" t="s">
        <v>118</v>
      </c>
      <c r="H40" s="28" t="s">
        <v>119</v>
      </c>
      <c r="I40" s="72">
        <v>17999.96</v>
      </c>
      <c r="J40" s="68">
        <v>17999.96</v>
      </c>
      <c r="K40" s="72">
        <f t="shared" si="0"/>
        <v>0</v>
      </c>
      <c r="L40" s="105" t="s">
        <v>96</v>
      </c>
      <c r="M40" s="105"/>
      <c r="N40" s="24"/>
      <c r="O40" s="24"/>
      <c r="P40" s="24"/>
    </row>
    <row r="41" spans="1:16" ht="45" x14ac:dyDescent="0.25">
      <c r="A41" s="15">
        <v>27</v>
      </c>
      <c r="B41" s="69">
        <v>44455</v>
      </c>
      <c r="C41" s="24" t="s">
        <v>120</v>
      </c>
      <c r="D41" s="26">
        <v>44449</v>
      </c>
      <c r="E41" s="57" t="s">
        <v>121</v>
      </c>
      <c r="F41" s="69">
        <v>44445</v>
      </c>
      <c r="G41" s="31" t="s">
        <v>122</v>
      </c>
      <c r="H41" s="28" t="s">
        <v>123</v>
      </c>
      <c r="I41" s="72">
        <v>14018.4</v>
      </c>
      <c r="J41" s="68">
        <v>14018.4</v>
      </c>
      <c r="K41" s="72">
        <f t="shared" si="0"/>
        <v>0</v>
      </c>
      <c r="L41" s="50">
        <f>'[2]7) Compras y Contratacion'!$Q$129</f>
        <v>44472</v>
      </c>
      <c r="M41" s="84" t="str">
        <f>'[2]7) Compras y Contratacion'!$P$129</f>
        <v> 9405224-TR</v>
      </c>
      <c r="N41" s="24"/>
      <c r="O41" s="24"/>
      <c r="P41" s="24"/>
    </row>
    <row r="42" spans="1:16" ht="120" x14ac:dyDescent="0.25">
      <c r="A42" s="15">
        <v>28</v>
      </c>
      <c r="B42" s="69">
        <v>44455</v>
      </c>
      <c r="C42" s="37" t="s">
        <v>124</v>
      </c>
      <c r="D42" s="26">
        <v>44449</v>
      </c>
      <c r="E42" s="57" t="s">
        <v>125</v>
      </c>
      <c r="F42" s="69">
        <v>44447</v>
      </c>
      <c r="G42" s="31" t="s">
        <v>126</v>
      </c>
      <c r="H42" s="28" t="s">
        <v>127</v>
      </c>
      <c r="I42" s="72">
        <v>568754.55000000005</v>
      </c>
      <c r="J42" s="68">
        <v>568754.55000000005</v>
      </c>
      <c r="K42" s="72">
        <f t="shared" si="0"/>
        <v>0</v>
      </c>
      <c r="L42" s="105" t="s">
        <v>96</v>
      </c>
      <c r="M42" s="105"/>
      <c r="N42" s="24"/>
      <c r="O42" s="24"/>
      <c r="P42" s="24"/>
    </row>
    <row r="43" spans="1:16" ht="30" x14ac:dyDescent="0.25">
      <c r="A43" s="15">
        <v>29</v>
      </c>
      <c r="B43" s="69">
        <v>44455</v>
      </c>
      <c r="C43" s="24" t="s">
        <v>128</v>
      </c>
      <c r="D43" s="26">
        <v>44453</v>
      </c>
      <c r="E43" s="57" t="s">
        <v>129</v>
      </c>
      <c r="F43" s="69">
        <v>44449</v>
      </c>
      <c r="G43" s="31" t="s">
        <v>130</v>
      </c>
      <c r="H43" s="28" t="s">
        <v>131</v>
      </c>
      <c r="I43" s="72">
        <v>101598</v>
      </c>
      <c r="J43" s="68">
        <v>101598</v>
      </c>
      <c r="K43" s="72">
        <f t="shared" si="0"/>
        <v>0</v>
      </c>
      <c r="L43" s="105" t="s">
        <v>96</v>
      </c>
      <c r="M43" s="105"/>
      <c r="N43" s="24"/>
      <c r="O43" s="24"/>
      <c r="P43" s="24"/>
    </row>
    <row r="44" spans="1:16" x14ac:dyDescent="0.25">
      <c r="A44" s="15">
        <v>30</v>
      </c>
      <c r="B44" s="69">
        <v>44456</v>
      </c>
      <c r="C44" s="24" t="s">
        <v>132</v>
      </c>
      <c r="D44" s="26"/>
      <c r="E44" s="57"/>
      <c r="F44" s="69"/>
      <c r="G44" s="31"/>
      <c r="H44" s="15" t="s">
        <v>133</v>
      </c>
      <c r="I44" s="72">
        <v>1980</v>
      </c>
      <c r="J44" s="68">
        <v>1980</v>
      </c>
      <c r="K44" s="72">
        <f t="shared" si="0"/>
        <v>0</v>
      </c>
      <c r="L44" s="50">
        <v>44456</v>
      </c>
      <c r="M44" s="84" t="s">
        <v>134</v>
      </c>
      <c r="N44" s="24"/>
      <c r="O44" s="24"/>
      <c r="P44" s="24"/>
    </row>
    <row r="45" spans="1:16" ht="30" x14ac:dyDescent="0.25">
      <c r="A45" s="15">
        <v>31</v>
      </c>
      <c r="B45" s="69">
        <v>44459</v>
      </c>
      <c r="C45" s="24" t="s">
        <v>56</v>
      </c>
      <c r="D45" s="26">
        <v>44445</v>
      </c>
      <c r="E45" s="57" t="s">
        <v>135</v>
      </c>
      <c r="F45" s="69">
        <v>44445</v>
      </c>
      <c r="G45" s="31" t="s">
        <v>136</v>
      </c>
      <c r="H45" s="28" t="s">
        <v>137</v>
      </c>
      <c r="I45" s="72">
        <v>238183</v>
      </c>
      <c r="J45" s="68">
        <v>238183</v>
      </c>
      <c r="K45" s="72">
        <f t="shared" si="0"/>
        <v>0</v>
      </c>
      <c r="L45" s="105" t="s">
        <v>96</v>
      </c>
      <c r="M45" s="105"/>
      <c r="N45" s="24"/>
      <c r="O45" s="24"/>
      <c r="P45" s="24"/>
    </row>
    <row r="46" spans="1:16" ht="45" x14ac:dyDescent="0.25">
      <c r="A46" s="15">
        <v>32</v>
      </c>
      <c r="B46" s="69">
        <v>44459</v>
      </c>
      <c r="C46" s="24" t="s">
        <v>55</v>
      </c>
      <c r="D46" s="26">
        <v>44454</v>
      </c>
      <c r="E46" s="57" t="s">
        <v>138</v>
      </c>
      <c r="F46" s="69">
        <v>44453</v>
      </c>
      <c r="G46" s="31" t="s">
        <v>139</v>
      </c>
      <c r="H46" s="28" t="s">
        <v>140</v>
      </c>
      <c r="I46" s="72">
        <v>21712</v>
      </c>
      <c r="J46" s="68">
        <v>21712</v>
      </c>
      <c r="K46" s="72">
        <f t="shared" si="0"/>
        <v>0</v>
      </c>
      <c r="L46" s="105" t="s">
        <v>96</v>
      </c>
      <c r="M46" s="105"/>
      <c r="N46" s="24"/>
      <c r="O46" s="24"/>
      <c r="P46" s="24"/>
    </row>
    <row r="47" spans="1:16" ht="45" x14ac:dyDescent="0.25">
      <c r="A47" s="15">
        <v>33</v>
      </c>
      <c r="B47" s="69">
        <v>44460</v>
      </c>
      <c r="C47" s="24" t="s">
        <v>50</v>
      </c>
      <c r="D47" s="26">
        <v>44454</v>
      </c>
      <c r="E47" s="57" t="s">
        <v>141</v>
      </c>
      <c r="F47" s="69">
        <v>44441</v>
      </c>
      <c r="G47" s="31" t="s">
        <v>142</v>
      </c>
      <c r="H47" s="28" t="s">
        <v>143</v>
      </c>
      <c r="I47" s="72">
        <v>56828.800000000003</v>
      </c>
      <c r="J47" s="68">
        <v>56828.800000000003</v>
      </c>
      <c r="K47" s="72">
        <f t="shared" si="0"/>
        <v>0</v>
      </c>
      <c r="L47" s="105" t="s">
        <v>96</v>
      </c>
      <c r="M47" s="105"/>
      <c r="N47" s="24"/>
      <c r="O47" s="24"/>
      <c r="P47" s="24"/>
    </row>
    <row r="48" spans="1:16" ht="30" x14ac:dyDescent="0.25">
      <c r="A48" s="15">
        <v>34</v>
      </c>
      <c r="B48" s="69">
        <v>44460</v>
      </c>
      <c r="C48" s="24" t="s">
        <v>84</v>
      </c>
      <c r="D48" s="26">
        <v>44459</v>
      </c>
      <c r="E48" s="57" t="s">
        <v>144</v>
      </c>
      <c r="F48" s="69"/>
      <c r="G48" s="31"/>
      <c r="H48" s="28" t="s">
        <v>145</v>
      </c>
      <c r="I48" s="72">
        <v>325695.21000000002</v>
      </c>
      <c r="J48" s="68">
        <v>325695.21000000002</v>
      </c>
      <c r="K48" s="72">
        <f t="shared" si="0"/>
        <v>0</v>
      </c>
      <c r="L48" s="105" t="s">
        <v>96</v>
      </c>
      <c r="M48" s="105"/>
      <c r="N48" s="24"/>
      <c r="O48" s="24"/>
      <c r="P48" s="24"/>
    </row>
    <row r="49" spans="1:16" ht="45" x14ac:dyDescent="0.25">
      <c r="A49" s="15">
        <v>35</v>
      </c>
      <c r="B49" s="69">
        <v>44461</v>
      </c>
      <c r="C49" s="15" t="s">
        <v>146</v>
      </c>
      <c r="D49" s="26">
        <v>44456</v>
      </c>
      <c r="E49" s="57" t="s">
        <v>147</v>
      </c>
      <c r="F49" s="69">
        <v>44413</v>
      </c>
      <c r="G49" s="46" t="s">
        <v>148</v>
      </c>
      <c r="H49" s="28" t="s">
        <v>149</v>
      </c>
      <c r="I49" s="72">
        <v>502373.2</v>
      </c>
      <c r="J49" s="68">
        <v>2511866</v>
      </c>
      <c r="K49" s="72">
        <f t="shared" si="0"/>
        <v>2009492.8</v>
      </c>
      <c r="L49" s="105" t="s">
        <v>96</v>
      </c>
      <c r="M49" s="105"/>
      <c r="N49" s="24" t="s">
        <v>37</v>
      </c>
      <c r="O49" s="24"/>
      <c r="P49" s="24"/>
    </row>
    <row r="50" spans="1:16" ht="30" x14ac:dyDescent="0.25">
      <c r="A50" s="15">
        <v>36</v>
      </c>
      <c r="B50" s="69">
        <v>44462</v>
      </c>
      <c r="C50" s="24" t="s">
        <v>150</v>
      </c>
      <c r="D50" s="26">
        <v>44459</v>
      </c>
      <c r="E50" s="57" t="s">
        <v>151</v>
      </c>
      <c r="F50" s="69">
        <v>44441</v>
      </c>
      <c r="G50" s="31" t="s">
        <v>152</v>
      </c>
      <c r="H50" s="28" t="s">
        <v>153</v>
      </c>
      <c r="I50" s="72">
        <v>42991.74</v>
      </c>
      <c r="J50" s="68">
        <v>42991.74</v>
      </c>
      <c r="K50" s="72">
        <f t="shared" si="0"/>
        <v>0</v>
      </c>
      <c r="L50" s="105" t="s">
        <v>96</v>
      </c>
      <c r="M50" s="105"/>
      <c r="N50" s="24"/>
      <c r="O50" s="24"/>
      <c r="P50" s="24"/>
    </row>
    <row r="51" spans="1:16" ht="30" x14ac:dyDescent="0.25">
      <c r="A51" s="15">
        <v>37</v>
      </c>
      <c r="B51" s="69">
        <v>44462</v>
      </c>
      <c r="C51" s="24" t="s">
        <v>154</v>
      </c>
      <c r="D51" s="26">
        <v>44455</v>
      </c>
      <c r="E51" s="57" t="s">
        <v>155</v>
      </c>
      <c r="F51" s="69">
        <v>44454</v>
      </c>
      <c r="G51" s="31" t="s">
        <v>156</v>
      </c>
      <c r="H51" s="28" t="s">
        <v>157</v>
      </c>
      <c r="I51" s="72">
        <v>17076.7</v>
      </c>
      <c r="J51" s="68">
        <v>17076.7</v>
      </c>
      <c r="K51" s="72">
        <f t="shared" si="0"/>
        <v>0</v>
      </c>
      <c r="L51" s="105" t="s">
        <v>96</v>
      </c>
      <c r="M51" s="105"/>
      <c r="N51" s="24"/>
      <c r="O51" s="24"/>
      <c r="P51" s="24"/>
    </row>
    <row r="52" spans="1:16" ht="45" x14ac:dyDescent="0.25">
      <c r="A52" s="15">
        <v>38</v>
      </c>
      <c r="B52" s="69">
        <v>44468</v>
      </c>
      <c r="C52" s="24" t="s">
        <v>158</v>
      </c>
      <c r="D52" s="26">
        <v>44459</v>
      </c>
      <c r="E52" s="57" t="s">
        <v>159</v>
      </c>
      <c r="F52" s="69">
        <v>44441</v>
      </c>
      <c r="G52" s="31" t="s">
        <v>160</v>
      </c>
      <c r="H52" s="28" t="s">
        <v>161</v>
      </c>
      <c r="I52" s="72">
        <f>'[1]DEUDA ADM. '!I330</f>
        <v>0</v>
      </c>
      <c r="J52" s="68">
        <v>7639.32</v>
      </c>
      <c r="K52" s="72">
        <f t="shared" si="0"/>
        <v>7639.32</v>
      </c>
      <c r="L52" s="105" t="s">
        <v>96</v>
      </c>
      <c r="M52" s="105"/>
      <c r="N52" s="24"/>
      <c r="O52" s="24"/>
      <c r="P52" s="24"/>
    </row>
    <row r="53" spans="1:16" ht="60" x14ac:dyDescent="0.25">
      <c r="A53" s="15">
        <v>39</v>
      </c>
      <c r="B53" s="69">
        <v>44468</v>
      </c>
      <c r="C53" s="24" t="s">
        <v>158</v>
      </c>
      <c r="D53" s="26">
        <v>44433</v>
      </c>
      <c r="E53" s="57" t="s">
        <v>162</v>
      </c>
      <c r="F53" s="69">
        <v>44420</v>
      </c>
      <c r="G53" s="31" t="s">
        <v>163</v>
      </c>
      <c r="H53" s="28" t="s">
        <v>164</v>
      </c>
      <c r="I53" s="72">
        <f>'[1]DEUDA ADM. '!I331</f>
        <v>0</v>
      </c>
      <c r="J53" s="68">
        <v>99238</v>
      </c>
      <c r="K53" s="72">
        <f t="shared" si="0"/>
        <v>99238</v>
      </c>
      <c r="L53" s="105" t="s">
        <v>96</v>
      </c>
      <c r="M53" s="105"/>
      <c r="N53" s="24"/>
      <c r="O53" s="24"/>
      <c r="P53" s="24"/>
    </row>
    <row r="54" spans="1:16" ht="60" x14ac:dyDescent="0.25">
      <c r="A54" s="15">
        <v>40</v>
      </c>
      <c r="B54" s="69">
        <v>44469</v>
      </c>
      <c r="C54" s="24" t="s">
        <v>128</v>
      </c>
      <c r="D54" s="26">
        <v>44466</v>
      </c>
      <c r="E54" s="57" t="s">
        <v>165</v>
      </c>
      <c r="F54" s="69">
        <v>44435</v>
      </c>
      <c r="G54" s="31" t="s">
        <v>166</v>
      </c>
      <c r="H54" s="28" t="s">
        <v>167</v>
      </c>
      <c r="I54" s="72">
        <f>'[1]DEUDA ADM. '!I332</f>
        <v>0</v>
      </c>
      <c r="J54" s="68">
        <v>64360.03</v>
      </c>
      <c r="K54" s="72">
        <f t="shared" si="0"/>
        <v>64360.03</v>
      </c>
      <c r="L54" s="97" t="s">
        <v>197</v>
      </c>
      <c r="M54" s="98"/>
      <c r="N54" s="24"/>
      <c r="O54" s="24"/>
      <c r="P54" s="24"/>
    </row>
    <row r="55" spans="1:16" ht="45" x14ac:dyDescent="0.25">
      <c r="A55" s="15">
        <v>41</v>
      </c>
      <c r="B55" s="69">
        <v>44469</v>
      </c>
      <c r="C55" s="24" t="s">
        <v>168</v>
      </c>
      <c r="D55" s="26">
        <v>44460</v>
      </c>
      <c r="E55" s="57" t="s">
        <v>169</v>
      </c>
      <c r="F55" s="69">
        <v>44456</v>
      </c>
      <c r="G55" s="31" t="s">
        <v>170</v>
      </c>
      <c r="H55" s="28" t="s">
        <v>171</v>
      </c>
      <c r="I55" s="72">
        <f>'[1]DEUDA ADM. '!I333</f>
        <v>0</v>
      </c>
      <c r="J55" s="68">
        <v>279660</v>
      </c>
      <c r="K55" s="72">
        <f t="shared" si="0"/>
        <v>279660</v>
      </c>
      <c r="L55" s="97" t="s">
        <v>197</v>
      </c>
      <c r="M55" s="98"/>
      <c r="N55" s="24"/>
      <c r="O55" s="24"/>
      <c r="P55" s="24"/>
    </row>
    <row r="56" spans="1:16" ht="30" x14ac:dyDescent="0.25">
      <c r="A56" s="15">
        <v>42</v>
      </c>
      <c r="B56" s="69">
        <v>44469</v>
      </c>
      <c r="C56" s="24" t="s">
        <v>172</v>
      </c>
      <c r="D56" s="26">
        <v>44469</v>
      </c>
      <c r="E56" s="57" t="s">
        <v>173</v>
      </c>
      <c r="F56" s="69">
        <v>44466</v>
      </c>
      <c r="G56" s="27" t="s">
        <v>174</v>
      </c>
      <c r="H56" s="28" t="s">
        <v>175</v>
      </c>
      <c r="I56" s="67">
        <v>0</v>
      </c>
      <c r="J56" s="70">
        <v>66017.08</v>
      </c>
      <c r="K56" s="68">
        <f t="shared" ref="K56:K57" si="1">K55+J56-I56</f>
        <v>345677.08</v>
      </c>
      <c r="L56" s="97" t="s">
        <v>197</v>
      </c>
      <c r="M56" s="98"/>
      <c r="N56" s="24"/>
      <c r="O56" s="24"/>
      <c r="P56" s="24"/>
    </row>
    <row r="57" spans="1:16" ht="45" x14ac:dyDescent="0.25">
      <c r="A57" s="15">
        <v>43</v>
      </c>
      <c r="B57" s="69">
        <v>44469</v>
      </c>
      <c r="C57" s="24" t="s">
        <v>193</v>
      </c>
      <c r="D57" s="87">
        <v>44469</v>
      </c>
      <c r="E57" s="86" t="s">
        <v>194</v>
      </c>
      <c r="F57" s="69">
        <v>44462</v>
      </c>
      <c r="G57" s="88" t="s">
        <v>196</v>
      </c>
      <c r="H57" s="28" t="s">
        <v>195</v>
      </c>
      <c r="I57" s="67">
        <v>0</v>
      </c>
      <c r="J57" s="70">
        <v>39648</v>
      </c>
      <c r="K57" s="68">
        <f t="shared" si="1"/>
        <v>385325.08</v>
      </c>
      <c r="L57" s="97" t="s">
        <v>197</v>
      </c>
      <c r="M57" s="98"/>
      <c r="N57" s="24"/>
      <c r="O57" s="24"/>
      <c r="P57" s="24"/>
    </row>
    <row r="58" spans="1:16" x14ac:dyDescent="0.25">
      <c r="A58" s="15"/>
      <c r="B58" s="69"/>
      <c r="C58" s="24"/>
      <c r="D58" s="26"/>
      <c r="E58" s="57"/>
      <c r="F58" s="26"/>
      <c r="G58" s="27"/>
      <c r="H58" s="15"/>
      <c r="I58" s="85">
        <f>SUM(I13:I57)</f>
        <v>7246517.5299999993</v>
      </c>
      <c r="J58" s="85">
        <f>SUM(J13:J57)</f>
        <v>15943351.510000004</v>
      </c>
      <c r="K58" s="85">
        <f>SUM(K13:K57)</f>
        <v>9464470.7799999993</v>
      </c>
      <c r="L58" s="24"/>
      <c r="M58" s="24"/>
      <c r="N58" s="24"/>
      <c r="O58" s="24"/>
      <c r="P58" s="24"/>
    </row>
    <row r="59" spans="1:16" x14ac:dyDescent="0.25">
      <c r="C59" s="51"/>
      <c r="D59" s="52"/>
      <c r="E59" s="53"/>
      <c r="F59" s="52"/>
      <c r="G59" s="54"/>
      <c r="H59" s="1"/>
      <c r="I59" s="55"/>
      <c r="J59" s="56"/>
      <c r="K59" s="55"/>
    </row>
    <row r="60" spans="1:16" x14ac:dyDescent="0.25">
      <c r="C60" s="51"/>
      <c r="D60" s="52"/>
      <c r="E60" s="53"/>
      <c r="F60" s="52"/>
      <c r="G60" s="54"/>
      <c r="H60" s="1"/>
      <c r="I60" s="55"/>
      <c r="J60" s="56"/>
      <c r="K60" s="55"/>
    </row>
    <row r="61" spans="1:16" x14ac:dyDescent="0.25">
      <c r="C61" s="51"/>
      <c r="D61" s="52"/>
      <c r="E61" s="53"/>
      <c r="F61" s="52"/>
      <c r="G61" s="54"/>
      <c r="H61" s="1"/>
      <c r="I61" s="55"/>
      <c r="J61" s="56"/>
      <c r="K61" s="55"/>
    </row>
    <row r="62" spans="1:16" x14ac:dyDescent="0.25">
      <c r="C62" s="51"/>
      <c r="D62" s="52"/>
      <c r="E62" s="53"/>
      <c r="F62" s="52"/>
      <c r="G62" s="54"/>
      <c r="H62" s="1"/>
      <c r="I62" s="55"/>
      <c r="J62" s="56"/>
      <c r="K62" s="55"/>
    </row>
    <row r="63" spans="1:16" x14ac:dyDescent="0.25">
      <c r="C63" s="51"/>
      <c r="D63" s="52"/>
      <c r="E63" s="53"/>
      <c r="F63" s="52"/>
      <c r="G63" s="54"/>
      <c r="H63" s="1"/>
      <c r="I63" s="55"/>
      <c r="J63" s="56"/>
      <c r="K63" s="55"/>
    </row>
    <row r="64" spans="1:16" x14ac:dyDescent="0.25">
      <c r="C64" s="51"/>
      <c r="D64" s="52"/>
      <c r="E64" s="53"/>
      <c r="F64" s="52"/>
      <c r="G64" s="54"/>
      <c r="H64" s="1"/>
      <c r="I64" s="55"/>
      <c r="J64" s="56"/>
      <c r="K64" s="55"/>
    </row>
    <row r="65" spans="1:14" x14ac:dyDescent="0.25">
      <c r="C65" s="51"/>
      <c r="D65" s="52"/>
      <c r="E65" s="53"/>
      <c r="F65" s="52"/>
      <c r="G65" s="54"/>
      <c r="H65" s="1"/>
      <c r="I65" s="55"/>
      <c r="J65" s="56"/>
      <c r="K65" s="55"/>
    </row>
    <row r="66" spans="1:14" x14ac:dyDescent="0.25">
      <c r="C66" s="51"/>
      <c r="D66" s="52"/>
      <c r="E66" s="53"/>
      <c r="F66" s="52"/>
      <c r="G66" s="54"/>
      <c r="H66" s="1"/>
      <c r="I66" s="55"/>
      <c r="J66" s="56"/>
      <c r="K66" s="55"/>
    </row>
    <row r="67" spans="1:14" x14ac:dyDescent="0.25">
      <c r="C67" s="51"/>
      <c r="D67" s="52"/>
      <c r="E67" s="53"/>
      <c r="F67" s="52"/>
      <c r="G67" s="54"/>
      <c r="H67" s="1"/>
      <c r="I67" s="55"/>
      <c r="J67" s="56"/>
      <c r="K67" s="55"/>
    </row>
    <row r="68" spans="1:14" s="14" customFormat="1" x14ac:dyDescent="0.25">
      <c r="A68" s="1"/>
      <c r="B68" s="2"/>
      <c r="C68"/>
      <c r="D68" s="11"/>
      <c r="E68" s="38"/>
      <c r="F68" s="11"/>
      <c r="G68" s="34"/>
      <c r="H68" s="23"/>
      <c r="J68" s="39"/>
      <c r="L68"/>
      <c r="M68"/>
      <c r="N68"/>
    </row>
    <row r="69" spans="1:14" s="14" customFormat="1" ht="20.25" customHeight="1" x14ac:dyDescent="0.35">
      <c r="A69" s="1"/>
      <c r="B69" s="2"/>
      <c r="C69" s="40" t="s">
        <v>60</v>
      </c>
      <c r="D69" s="43"/>
      <c r="E69" s="118" t="s">
        <v>61</v>
      </c>
      <c r="F69" s="118"/>
      <c r="G69" s="92"/>
      <c r="H69" s="93" t="s">
        <v>62</v>
      </c>
      <c r="J69" s="39"/>
      <c r="L69"/>
      <c r="M69"/>
      <c r="N69"/>
    </row>
    <row r="70" spans="1:14" s="14" customFormat="1" ht="15.75" x14ac:dyDescent="0.25">
      <c r="A70" s="1"/>
      <c r="B70" s="2"/>
      <c r="C70" s="41" t="s">
        <v>63</v>
      </c>
      <c r="D70" s="44"/>
      <c r="E70" s="117" t="s">
        <v>64</v>
      </c>
      <c r="F70" s="117"/>
      <c r="G70" s="34"/>
      <c r="H70" s="42" t="s">
        <v>65</v>
      </c>
      <c r="J70" s="39"/>
      <c r="L70"/>
      <c r="M70"/>
      <c r="N70"/>
    </row>
    <row r="71" spans="1:14" s="14" customFormat="1" ht="15.75" customHeight="1" x14ac:dyDescent="0.25">
      <c r="A71" s="1"/>
      <c r="B71" s="2"/>
      <c r="C71" s="41" t="s">
        <v>66</v>
      </c>
      <c r="D71" s="44"/>
      <c r="E71" s="117" t="s">
        <v>67</v>
      </c>
      <c r="F71" s="117"/>
      <c r="G71" s="34"/>
      <c r="H71" s="42" t="s">
        <v>68</v>
      </c>
      <c r="J71" s="39"/>
      <c r="L71"/>
      <c r="M71"/>
      <c r="N71"/>
    </row>
    <row r="72" spans="1:14" s="14" customFormat="1" x14ac:dyDescent="0.25">
      <c r="A72" s="1"/>
      <c r="B72" s="2"/>
      <c r="C72"/>
      <c r="D72" s="11"/>
      <c r="E72" s="38"/>
      <c r="F72" s="11"/>
      <c r="G72" s="34"/>
      <c r="H72" s="23"/>
      <c r="J72" s="39"/>
      <c r="L72"/>
      <c r="M72"/>
      <c r="N72"/>
    </row>
    <row r="73" spans="1:14" s="14" customFormat="1" x14ac:dyDescent="0.25">
      <c r="A73" s="1"/>
      <c r="B73" s="2"/>
      <c r="C73"/>
      <c r="D73" s="11"/>
      <c r="E73" s="38"/>
      <c r="F73" s="11"/>
      <c r="G73" s="34"/>
      <c r="H73" s="23"/>
      <c r="J73" s="39"/>
      <c r="L73"/>
      <c r="M73"/>
      <c r="N73"/>
    </row>
    <row r="74" spans="1:14" s="14" customFormat="1" x14ac:dyDescent="0.25">
      <c r="A74" s="1"/>
      <c r="B74" s="2"/>
      <c r="C74"/>
      <c r="D74" s="11"/>
      <c r="E74" s="38"/>
      <c r="F74" s="11"/>
      <c r="G74" s="34"/>
      <c r="H74" s="23"/>
      <c r="J74" s="39"/>
      <c r="L74"/>
      <c r="M74"/>
      <c r="N74"/>
    </row>
    <row r="75" spans="1:14" s="14" customFormat="1" x14ac:dyDescent="0.25">
      <c r="A75" s="1"/>
      <c r="B75" s="2"/>
      <c r="C75"/>
      <c r="D75" s="11"/>
      <c r="E75" s="38"/>
      <c r="F75" s="11"/>
      <c r="G75" s="34"/>
      <c r="H75" s="23"/>
      <c r="J75" s="39"/>
      <c r="L75"/>
      <c r="M75"/>
      <c r="N75"/>
    </row>
    <row r="76" spans="1:14" s="14" customFormat="1" x14ac:dyDescent="0.25">
      <c r="A76" s="1"/>
      <c r="B76" s="2"/>
      <c r="C76"/>
      <c r="D76" s="11"/>
      <c r="E76" s="38"/>
      <c r="F76" s="11"/>
      <c r="G76" s="34"/>
      <c r="H76" s="23"/>
      <c r="J76" s="39"/>
      <c r="L76"/>
      <c r="M76"/>
      <c r="N76"/>
    </row>
    <row r="77" spans="1:14" s="14" customFormat="1" x14ac:dyDescent="0.25">
      <c r="A77" s="1"/>
      <c r="B77" s="2"/>
      <c r="C77"/>
      <c r="D77" s="11"/>
      <c r="E77" s="38"/>
      <c r="F77" s="11"/>
      <c r="G77" s="34"/>
      <c r="H77" s="23"/>
      <c r="J77" s="39"/>
      <c r="L77"/>
      <c r="M77"/>
      <c r="N77"/>
    </row>
    <row r="78" spans="1:14" s="14" customFormat="1" x14ac:dyDescent="0.25">
      <c r="A78" s="1"/>
      <c r="B78" s="2"/>
      <c r="C78"/>
      <c r="D78" s="11"/>
      <c r="E78" s="38"/>
      <c r="F78" s="11"/>
      <c r="G78" s="34"/>
      <c r="H78" s="23"/>
      <c r="J78" s="39"/>
      <c r="L78"/>
      <c r="M78"/>
      <c r="N78"/>
    </row>
    <row r="79" spans="1:14" s="14" customFormat="1" x14ac:dyDescent="0.25">
      <c r="A79" s="1"/>
      <c r="B79" s="2"/>
      <c r="C79"/>
      <c r="D79" s="11"/>
      <c r="E79" s="38"/>
      <c r="F79" s="89"/>
      <c r="G79" s="90"/>
      <c r="H79" s="23"/>
      <c r="J79" s="39"/>
      <c r="L79"/>
      <c r="M79"/>
      <c r="N79"/>
    </row>
    <row r="81" spans="1:14" s="14" customFormat="1" x14ac:dyDescent="0.25">
      <c r="A81" s="1"/>
      <c r="B81" s="2"/>
      <c r="C81"/>
      <c r="D81" s="29"/>
      <c r="E81" s="25"/>
      <c r="F81" s="11"/>
      <c r="G81" s="34"/>
      <c r="H81" s="23"/>
      <c r="J81" s="39"/>
      <c r="L81"/>
      <c r="M81"/>
      <c r="N81"/>
    </row>
    <row r="82" spans="1:14" s="14" customFormat="1" x14ac:dyDescent="0.25">
      <c r="A82" s="1"/>
      <c r="B82" s="2"/>
      <c r="C82"/>
      <c r="D82" s="11"/>
      <c r="E82" s="38"/>
      <c r="F82" s="11"/>
      <c r="G82" s="34"/>
      <c r="H82" s="23"/>
      <c r="J82" s="39"/>
      <c r="L82"/>
      <c r="M82"/>
      <c r="N82"/>
    </row>
    <row r="83" spans="1:14" s="11" customFormat="1" x14ac:dyDescent="0.25">
      <c r="A83" s="1"/>
      <c r="B83" s="2"/>
      <c r="C83"/>
      <c r="G83" s="34"/>
      <c r="H83" s="23"/>
      <c r="I83" s="14"/>
      <c r="J83" s="39"/>
      <c r="K83" s="14"/>
      <c r="L83"/>
      <c r="M83"/>
      <c r="N83"/>
    </row>
    <row r="84" spans="1:14" s="11" customFormat="1" x14ac:dyDescent="0.25">
      <c r="A84" s="1"/>
      <c r="B84" s="2"/>
      <c r="C84"/>
      <c r="G84" s="34"/>
      <c r="H84" s="23"/>
      <c r="I84" s="14"/>
      <c r="J84" s="39"/>
      <c r="K84" s="14"/>
      <c r="L84"/>
      <c r="M84"/>
      <c r="N84"/>
    </row>
    <row r="85" spans="1:14" s="11" customFormat="1" x14ac:dyDescent="0.25">
      <c r="A85" s="1"/>
      <c r="B85" s="2"/>
      <c r="C85"/>
      <c r="E85" s="38"/>
      <c r="G85" s="34"/>
      <c r="H85" s="23"/>
      <c r="I85" s="14"/>
      <c r="J85" s="39"/>
      <c r="K85" s="14"/>
      <c r="L85"/>
      <c r="M85"/>
      <c r="N85"/>
    </row>
    <row r="86" spans="1:14" s="11" customFormat="1" x14ac:dyDescent="0.25">
      <c r="A86" s="1"/>
      <c r="B86" s="2"/>
      <c r="C86"/>
      <c r="G86" s="34"/>
      <c r="H86" s="23"/>
      <c r="I86" s="14"/>
      <c r="J86" s="39"/>
      <c r="K86" s="14"/>
      <c r="L86"/>
      <c r="M86"/>
      <c r="N86"/>
    </row>
    <row r="87" spans="1:14" s="11" customFormat="1" x14ac:dyDescent="0.25">
      <c r="A87" s="1"/>
      <c r="B87" s="2"/>
      <c r="C87"/>
      <c r="E87" s="38"/>
      <c r="G87" s="34"/>
      <c r="H87" s="23"/>
      <c r="I87" s="14"/>
      <c r="J87" s="39"/>
      <c r="K87" s="14"/>
      <c r="L87"/>
      <c r="M87"/>
      <c r="N87"/>
    </row>
  </sheetData>
  <protectedRanges>
    <protectedRange sqref="H69" name="Rango1_3_6_1"/>
    <protectedRange sqref="C69:D69" name="Rango1_4_6_1"/>
  </protectedRanges>
  <mergeCells count="52">
    <mergeCell ref="N20:N21"/>
    <mergeCell ref="O20:O21"/>
    <mergeCell ref="P20:P21"/>
    <mergeCell ref="A20:A21"/>
    <mergeCell ref="F10:H10"/>
    <mergeCell ref="F11:H11"/>
    <mergeCell ref="D20:D21"/>
    <mergeCell ref="E20:E21"/>
    <mergeCell ref="B20:B21"/>
    <mergeCell ref="C20:C21"/>
    <mergeCell ref="F20:F21"/>
    <mergeCell ref="G20:G21"/>
    <mergeCell ref="H20:H21"/>
    <mergeCell ref="H15:H16"/>
    <mergeCell ref="F15:F16"/>
    <mergeCell ref="G15:G16"/>
    <mergeCell ref="E71:F71"/>
    <mergeCell ref="E69:F69"/>
    <mergeCell ref="E70:F70"/>
    <mergeCell ref="L47:M47"/>
    <mergeCell ref="L48:M48"/>
    <mergeCell ref="L49:M49"/>
    <mergeCell ref="L55:M55"/>
    <mergeCell ref="L50:M50"/>
    <mergeCell ref="L51:M51"/>
    <mergeCell ref="L52:M52"/>
    <mergeCell ref="L53:M53"/>
    <mergeCell ref="L54:M54"/>
    <mergeCell ref="K20:K21"/>
    <mergeCell ref="L20:L21"/>
    <mergeCell ref="M20:M21"/>
    <mergeCell ref="I15:I16"/>
    <mergeCell ref="J15:J16"/>
    <mergeCell ref="K15:K16"/>
    <mergeCell ref="L15:L16"/>
    <mergeCell ref="M15:M16"/>
    <mergeCell ref="L23:N23"/>
    <mergeCell ref="L56:M56"/>
    <mergeCell ref="L57:M57"/>
    <mergeCell ref="A15:A16"/>
    <mergeCell ref="N15:N16"/>
    <mergeCell ref="B15:B16"/>
    <mergeCell ref="C15:C16"/>
    <mergeCell ref="D15:D16"/>
    <mergeCell ref="E15:E16"/>
    <mergeCell ref="L45:M45"/>
    <mergeCell ref="L40:M40"/>
    <mergeCell ref="L42:M42"/>
    <mergeCell ref="L43:M43"/>
    <mergeCell ref="L46:M46"/>
    <mergeCell ref="I20:I21"/>
    <mergeCell ref="J20:J21"/>
  </mergeCells>
  <printOptions horizontalCentered="1"/>
  <pageMargins left="0" right="0" top="0" bottom="1.08" header="0.31496062992125984" footer="1.1299999999999999"/>
  <pageSetup scale="43" fitToHeight="0" orientation="landscape" r:id="rId1"/>
  <headerFooter>
    <oddFooter>&amp;R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REGISTROS Y PAGOS POVEEDORES </vt:lpstr>
      <vt:lpstr>'REGISTROS Y PAGOS POVEEDORES '!Área_de_impresión</vt:lpstr>
      <vt:lpstr>'REGISTROS Y PAGOS POVEEDORES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Francisca Thomas</dc:creator>
  <cp:lastModifiedBy>Dionicio Felix Castro</cp:lastModifiedBy>
  <cp:lastPrinted>2021-10-07T19:05:41Z</cp:lastPrinted>
  <dcterms:created xsi:type="dcterms:W3CDTF">2021-09-06T16:09:13Z</dcterms:created>
  <dcterms:modified xsi:type="dcterms:W3CDTF">2021-10-07T20:10:26Z</dcterms:modified>
</cp:coreProperties>
</file>