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9 OPTI SEPTIEMBRE 2024\"/>
    </mc:Choice>
  </mc:AlternateContent>
  <bookViews>
    <workbookView xWindow="0" yWindow="0" windowWidth="21600" windowHeight="9480"/>
  </bookViews>
  <sheets>
    <sheet name="P2 Presupuesto Aprobado-Eje " sheetId="2" r:id="rId1"/>
  </sheets>
  <definedNames>
    <definedName name="_xlnm.Print_Area" localSheetId="0">'P2 Presupuesto Aprobado-Eje '!$A$2:$P$99</definedName>
    <definedName name="_xlnm.Print_Titles" localSheetId="0">'P2 Presupuesto Aprobado-Eje 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2" l="1"/>
  <c r="L54" i="2"/>
  <c r="P55" i="2" l="1"/>
  <c r="P57" i="2"/>
  <c r="D18" i="2" l="1"/>
  <c r="P56" i="2" l="1"/>
  <c r="P58" i="2"/>
  <c r="P59" i="2"/>
  <c r="P60" i="2"/>
  <c r="P61" i="2"/>
  <c r="P62" i="2"/>
  <c r="P63" i="2"/>
  <c r="B12" i="2" l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3" i="2"/>
  <c r="P14" i="2"/>
  <c r="P15" i="2"/>
  <c r="P16" i="2"/>
  <c r="P17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9" i="2"/>
  <c r="P20" i="2"/>
  <c r="P21" i="2"/>
  <c r="P22" i="2"/>
  <c r="P23" i="2"/>
  <c r="P24" i="2"/>
  <c r="P25" i="2"/>
  <c r="P26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9" i="2"/>
  <c r="P30" i="2"/>
  <c r="P31" i="2"/>
  <c r="P32" i="2"/>
  <c r="P33" i="2"/>
  <c r="P34" i="2"/>
  <c r="P35" i="2"/>
  <c r="P36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9" i="2"/>
  <c r="P40" i="2"/>
  <c r="P41" i="2"/>
  <c r="P42" i="2"/>
  <c r="P43" i="2"/>
  <c r="P44" i="2"/>
  <c r="P45" i="2"/>
  <c r="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8" i="2"/>
  <c r="P49" i="2"/>
  <c r="P50" i="2"/>
  <c r="P51" i="2"/>
  <c r="P52" i="2"/>
  <c r="P53" i="2"/>
  <c r="B54" i="2"/>
  <c r="C54" i="2"/>
  <c r="D54" i="2"/>
  <c r="E54" i="2"/>
  <c r="F54" i="2"/>
  <c r="G54" i="2"/>
  <c r="H54" i="2"/>
  <c r="I54" i="2"/>
  <c r="J54" i="2"/>
  <c r="K54" i="2"/>
  <c r="M54" i="2"/>
  <c r="N54" i="2"/>
  <c r="O54" i="2"/>
  <c r="O11" i="2" s="1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5" i="2"/>
  <c r="P66" i="2"/>
  <c r="P67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70" i="2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3" i="2"/>
  <c r="P74" i="2"/>
  <c r="P75" i="2"/>
  <c r="B77" i="2"/>
  <c r="B76" i="2" s="1"/>
  <c r="C77" i="2"/>
  <c r="C76" i="2" s="1"/>
  <c r="D77" i="2"/>
  <c r="D76" i="2" s="1"/>
  <c r="E77" i="2"/>
  <c r="F77" i="2"/>
  <c r="G77" i="2"/>
  <c r="G76" i="2" s="1"/>
  <c r="H77" i="2"/>
  <c r="H76" i="2" s="1"/>
  <c r="I77" i="2"/>
  <c r="P78" i="2"/>
  <c r="P79" i="2"/>
  <c r="B80" i="2"/>
  <c r="C80" i="2"/>
  <c r="D80" i="2"/>
  <c r="E80" i="2"/>
  <c r="F80" i="2"/>
  <c r="G80" i="2"/>
  <c r="H80" i="2"/>
  <c r="I80" i="2"/>
  <c r="J80" i="2"/>
  <c r="J76" i="2" s="1"/>
  <c r="K80" i="2"/>
  <c r="K76" i="2" s="1"/>
  <c r="L80" i="2"/>
  <c r="M80" i="2"/>
  <c r="M76" i="2" s="1"/>
  <c r="N80" i="2"/>
  <c r="N76" i="2" s="1"/>
  <c r="O80" i="2"/>
  <c r="O76" i="2" s="1"/>
  <c r="P81" i="2"/>
  <c r="P80" i="2" s="1"/>
  <c r="P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4" i="2"/>
  <c r="P83" i="2" s="1"/>
  <c r="P38" i="2" l="1"/>
  <c r="N11" i="2"/>
  <c r="L76" i="2"/>
  <c r="P64" i="2"/>
  <c r="P69" i="2"/>
  <c r="L11" i="2"/>
  <c r="K11" i="2"/>
  <c r="K85" i="2" s="1"/>
  <c r="D11" i="2"/>
  <c r="P72" i="2"/>
  <c r="E76" i="2"/>
  <c r="P77" i="2"/>
  <c r="P76" i="2" s="1"/>
  <c r="M11" i="2"/>
  <c r="M85" i="2" s="1"/>
  <c r="F76" i="2"/>
  <c r="I76" i="2"/>
  <c r="P47" i="2"/>
  <c r="J11" i="2"/>
  <c r="J85" i="2" s="1"/>
  <c r="I11" i="2"/>
  <c r="I85" i="2" s="1"/>
  <c r="H11" i="2"/>
  <c r="H85" i="2" s="1"/>
  <c r="G11" i="2"/>
  <c r="G85" i="2" s="1"/>
  <c r="C11" i="2"/>
  <c r="C85" i="2" s="1"/>
  <c r="B11" i="2"/>
  <c r="B85" i="2" s="1"/>
  <c r="F11" i="2"/>
  <c r="P28" i="2"/>
  <c r="E11" i="2"/>
  <c r="P18" i="2"/>
  <c r="P12" i="2"/>
  <c r="D85" i="2"/>
  <c r="O85" i="2"/>
  <c r="N85" i="2"/>
  <c r="L85" i="2"/>
  <c r="E85" i="2" l="1"/>
  <c r="F85" i="2"/>
  <c r="P11" i="2"/>
  <c r="P85" i="2" s="1"/>
</calcChain>
</file>

<file path=xl/sharedStrings.xml><?xml version="1.0" encoding="utf-8"?>
<sst xmlns="http://schemas.openxmlformats.org/spreadsheetml/2006/main" count="108" uniqueCount="108">
  <si>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</si>
  <si>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</si>
  <si>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</si>
  <si>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</si>
  <si>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</si>
  <si>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</si>
  <si>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</si>
  <si>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</si>
  <si>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</si>
  <si>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</si>
  <si>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</si>
  <si>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</si>
  <si>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</si>
  <si>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</si>
  <si>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</si>
  <si>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</si>
  <si>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</si>
  <si>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</si>
  <si>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</si>
  <si>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</si>
  <si>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</si>
  <si>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</si>
  <si>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</si>
  <si>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</si>
  <si>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</si>
  <si>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</si>
  <si>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</si>
  <si>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</si>
  <si>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</si>
  <si>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</si>
  <si>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</si>
  <si>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</si>
  <si>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</si>
  <si>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</si>
  <si>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</si>
  <si>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</si>
  <si>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</si>
  <si>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</si>
  <si>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</si>
  <si>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</si>
  <si>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</si>
  <si>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</si>
  <si>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</si>
  <si>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</si>
  <si>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</si>
  <si>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</si>
  <si>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</si>
  <si>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</si>
  <si>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</si>
  <si>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</si>
  <si>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</si>
  <si>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</si>
  <si>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</si>
  <si>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</si>
  <si>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</si>
  <si>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</si>
  <si>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</si>
  <si>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</si>
  <si>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</si>
  <si>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</si>
  <si>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</si>
  <si>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</si>
  <si>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</si>
  <si>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</si>
  <si>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</si>
  <si>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</si>
  <si>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</si>
  <si>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</si>
  <si>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</si>
  <si>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</si>
  <si>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</si>
  <si>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</si>
  <si>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</si>
  <si>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</si>
  <si>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</si>
  <si>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</si>
  <si>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</si>
  <si>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</si>
  <si>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</si>
  <si>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</si>
  <si>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</si>
  <si>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</si>
  <si>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</si>
  <si>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</si>
  <si>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</si>
  <si>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</si>
  <si>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</si>
  <si>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</si>
  <si>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</si>
  <si>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</si>
  <si>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</si>
  <si>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</si>
  <si>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</si>
  <si>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</si>
  <si>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</si>
  <si>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</si>
  <si>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Encargado División Financiera</t>
  </si>
  <si>
    <t xml:space="preserve">    Autorizado por</t>
  </si>
  <si>
    <t xml:space="preserve">                             Jesus Tiburcio</t>
  </si>
  <si>
    <t xml:space="preserve">                               Revisado por</t>
  </si>
  <si>
    <t>Encargado del Departamento Adm. Financ.</t>
  </si>
  <si>
    <t xml:space="preserve">  Caonabo Antonio</t>
  </si>
  <si>
    <t xml:space="preserve">                Preparado por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</si>
  <si>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</si>
  <si>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</si>
  <si>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</si>
  <si>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Analista de Presupuesto</t>
  </si>
  <si>
    <t xml:space="preserve">    Ana Cecilia Mora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</si>
</sst>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56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43" fontId="0" fillId="0" borderId="0" xfId="1" applyFont="1"/>
    <xf numFmtId="4" fontId="9" fillId="0" borderId="0" xfId="1" applyNumberFormat="1" applyFont="1" applyFill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39" fontId="0" fillId="0" borderId="0" xfId="1" applyNumberFormat="1" applyFont="1"/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164" fontId="2" fillId="2" borderId="9" xfId="0" applyNumberFormat="1" applyFont="1" applyFill="1" applyBorder="1"/>
    <xf numFmtId="43" fontId="2" fillId="2" borderId="9" xfId="1" applyFont="1" applyFill="1" applyBorder="1"/>
    <xf numFmtId="43" fontId="0" fillId="0" borderId="0" xfId="0" applyNumberFormat="1"/>
    <xf numFmtId="39" fontId="8" fillId="0" borderId="0" xfId="1" applyNumberFormat="1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12" fillId="0" borderId="0" xfId="0" applyFont="1" applyFill="1" applyBorder="1" applyAlignment="1"/>
    <xf numFmtId="0" fontId="15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 applyFill="1" applyAlignment="1">
      <alignment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</cellXfs>
  <cellStyles count="5">
    <cellStyle name="Millares" xfId="1" builtinId="3"/>
    <cellStyle name="Millares 2 2 4" xfId="3"/>
    <cellStyle name="Normal" xfId="0" builtinId="0"/>
    <cellStyle name="Normal 2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2162175" cy="126682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200025</xdr:colOff>
      <xdr:row>2</xdr:row>
      <xdr:rowOff>38100</xdr:rowOff>
    </xdr:from>
    <xdr:ext cx="1724027" cy="1152524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419100"/>
          <a:ext cx="1724027" cy="1152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1"/>
  <sheetViews>
    <sheetView showGridLines="0" tabSelected="1" zoomScaleNormal="100" workbookViewId="0">
      <selection activeCell="K85" sqref="K85"/>
    </sheetView>
  </sheetViews>
  <sheetFormatPr baseColWidth="10" defaultColWidth="11.42578125" defaultRowHeight="15" x14ac:dyDescent="0.25"/>
  <cols>
    <col min="1" max="1" width="93.7109375" bestFit="1" customWidth="1"/>
    <col min="2" max="2" width="19.7109375" customWidth="1"/>
    <col min="3" max="3" width="16.7109375" customWidth="1"/>
    <col min="4" max="4" width="18" customWidth="1"/>
    <col min="5" max="5" width="12.8554687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9.140625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21" customHeight="1" x14ac:dyDescent="0.25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5.75" x14ac:dyDescent="0.25">
      <c r="A5" s="40">
        <v>2024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5.75" customHeight="1" x14ac:dyDescent="0.25">
      <c r="A6" s="42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5.75" customHeight="1" x14ac:dyDescent="0.25">
      <c r="A7" s="43" t="s">
        <v>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9" spans="1:16" ht="25.5" customHeight="1" x14ac:dyDescent="0.25">
      <c r="A9" s="31" t="s">
        <v>4</v>
      </c>
      <c r="B9" s="32" t="s">
        <v>5</v>
      </c>
      <c r="C9" s="32" t="s">
        <v>6</v>
      </c>
      <c r="D9" s="34" t="s">
        <v>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</row>
    <row r="10" spans="1:16" x14ac:dyDescent="0.25">
      <c r="A10" s="31"/>
      <c r="B10" s="33"/>
      <c r="C10" s="33"/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1" t="s">
        <v>13</v>
      </c>
      <c r="J10" s="2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2" t="s">
        <v>19</v>
      </c>
      <c r="P10" s="1" t="s">
        <v>20</v>
      </c>
    </row>
    <row r="11" spans="1:16" s="5" customFormat="1" x14ac:dyDescent="0.25">
      <c r="A11" s="3" t="s">
        <v>21</v>
      </c>
      <c r="B11" s="4">
        <f t="shared" ref="B11:P11" si="0">+B12+B18+B28+B38+B47+B54+B64+B69+B72</f>
        <v>553271603</v>
      </c>
      <c r="C11" s="4">
        <f t="shared" si="0"/>
        <v>-5177000</v>
      </c>
      <c r="D11" s="4">
        <f>+D12+D18+D28+D38+D47+D54+D64+D69+D72</f>
        <v>28789623.710000001</v>
      </c>
      <c r="E11" s="4">
        <f t="shared" si="0"/>
        <v>34330994.109999999</v>
      </c>
      <c r="F11" s="4">
        <f t="shared" si="0"/>
        <v>34208523.45000001</v>
      </c>
      <c r="G11" s="4">
        <f t="shared" si="0"/>
        <v>56335108.580000006</v>
      </c>
      <c r="H11" s="4">
        <f t="shared" si="0"/>
        <v>33827414.949999996</v>
      </c>
      <c r="I11" s="4">
        <f t="shared" si="0"/>
        <v>34340335.669999994</v>
      </c>
      <c r="J11" s="4">
        <f t="shared" si="0"/>
        <v>33795749.150000006</v>
      </c>
      <c r="K11" s="4">
        <f t="shared" si="0"/>
        <v>36473547.060000002</v>
      </c>
      <c r="L11" s="4">
        <f t="shared" si="0"/>
        <v>40380855.609999999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332482152.28999996</v>
      </c>
    </row>
    <row r="12" spans="1:16" x14ac:dyDescent="0.25">
      <c r="A12" s="6" t="s">
        <v>22</v>
      </c>
      <c r="B12" s="7">
        <f t="shared" ref="B12:P12" si="1">+B13+B14+B16+B15+B17</f>
        <v>490965243</v>
      </c>
      <c r="C12" s="7">
        <f t="shared" si="1"/>
        <v>1183088</v>
      </c>
      <c r="D12" s="7">
        <f t="shared" si="1"/>
        <v>28493879.620000001</v>
      </c>
      <c r="E12" s="7">
        <f t="shared" si="1"/>
        <v>29155262.670000002</v>
      </c>
      <c r="F12" s="7">
        <f t="shared" si="1"/>
        <v>29258823.550000004</v>
      </c>
      <c r="G12" s="7">
        <f t="shared" si="1"/>
        <v>51125497.420000002</v>
      </c>
      <c r="H12" s="7">
        <f t="shared" si="1"/>
        <v>30324855.340000004</v>
      </c>
      <c r="I12" s="7">
        <f t="shared" si="1"/>
        <v>29586112.449999999</v>
      </c>
      <c r="J12" s="7">
        <f t="shared" si="1"/>
        <v>28918917.670000002</v>
      </c>
      <c r="K12" s="7">
        <f t="shared" si="1"/>
        <v>28441874.129999999</v>
      </c>
      <c r="L12" s="7">
        <f t="shared" si="1"/>
        <v>34565300.350000001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289870523.19999993</v>
      </c>
    </row>
    <row r="13" spans="1:16" x14ac:dyDescent="0.25">
      <c r="A13" s="8" t="s">
        <v>23</v>
      </c>
      <c r="B13" s="11">
        <v>329230394</v>
      </c>
      <c r="C13" s="9">
        <v>-2648887</v>
      </c>
      <c r="D13" s="10">
        <v>24116448</v>
      </c>
      <c r="E13" s="10">
        <v>24688750</v>
      </c>
      <c r="F13" s="10">
        <v>24793839.880000003</v>
      </c>
      <c r="G13" s="10">
        <v>24626106.280000001</v>
      </c>
      <c r="H13" s="10">
        <v>25218750</v>
      </c>
      <c r="I13" s="10">
        <v>25148906.109999999</v>
      </c>
      <c r="J13" s="10">
        <v>24483750</v>
      </c>
      <c r="K13" s="10">
        <v>24031629.16</v>
      </c>
      <c r="L13" s="10">
        <v>25033484.73</v>
      </c>
      <c r="M13" s="12">
        <v>0</v>
      </c>
      <c r="N13" s="12">
        <v>0</v>
      </c>
      <c r="O13" s="12">
        <v>0</v>
      </c>
      <c r="P13" s="14">
        <f>+D13+E13+F13+G13+H13+I13+J13+K13+L13+M13+N13+O13</f>
        <v>222141664.15999997</v>
      </c>
    </row>
    <row r="14" spans="1:16" x14ac:dyDescent="0.25">
      <c r="A14" s="8" t="s">
        <v>24</v>
      </c>
      <c r="B14" s="11">
        <v>118305169</v>
      </c>
      <c r="C14" s="9">
        <v>-3077433</v>
      </c>
      <c r="D14" s="10">
        <v>731000</v>
      </c>
      <c r="E14" s="10">
        <v>731000</v>
      </c>
      <c r="F14" s="10">
        <v>731000</v>
      </c>
      <c r="G14" s="10">
        <v>22754704.969999999</v>
      </c>
      <c r="H14" s="10">
        <v>1384354.17</v>
      </c>
      <c r="I14" s="10">
        <v>731000</v>
      </c>
      <c r="J14" s="14">
        <v>731000</v>
      </c>
      <c r="K14" s="14">
        <v>731000</v>
      </c>
      <c r="L14" s="14">
        <v>731000</v>
      </c>
      <c r="M14" s="12">
        <v>0</v>
      </c>
      <c r="N14" s="12">
        <v>0</v>
      </c>
      <c r="O14" s="12">
        <v>0</v>
      </c>
      <c r="P14" s="10">
        <f>+D14+E14+F14+G14+H14+I14+J14+K14+L14+M14+N14+O14</f>
        <v>29256059.140000001</v>
      </c>
    </row>
    <row r="15" spans="1:16" x14ac:dyDescent="0.25">
      <c r="A15" s="8" t="s">
        <v>25</v>
      </c>
      <c r="B15" s="11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2">
        <v>0</v>
      </c>
      <c r="N15" s="12">
        <v>0</v>
      </c>
      <c r="O15" s="12">
        <v>0</v>
      </c>
      <c r="P15" s="14">
        <f>+D15+E15+F15+G15+H15+I15+J15+K15+L15+M15+N15+O15</f>
        <v>0</v>
      </c>
    </row>
    <row r="16" spans="1:16" x14ac:dyDescent="0.25">
      <c r="A16" s="8" t="s">
        <v>26</v>
      </c>
      <c r="B16" s="11">
        <v>0</v>
      </c>
      <c r="C16" s="10">
        <v>5118200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4">
        <v>0</v>
      </c>
      <c r="K16" s="14">
        <v>0</v>
      </c>
      <c r="L16" s="14">
        <v>5103200</v>
      </c>
      <c r="M16" s="12">
        <v>0</v>
      </c>
      <c r="N16" s="12">
        <v>0</v>
      </c>
      <c r="O16" s="12">
        <v>0</v>
      </c>
      <c r="P16" s="10">
        <f>+D16+E16+F16+G16+H16+I16+J16+K16+L16+M16+N16+O16</f>
        <v>5103200</v>
      </c>
    </row>
    <row r="17" spans="1:16" x14ac:dyDescent="0.25">
      <c r="A17" s="8" t="s">
        <v>27</v>
      </c>
      <c r="B17" s="11">
        <v>43429680</v>
      </c>
      <c r="C17" s="9">
        <v>1791208</v>
      </c>
      <c r="D17" s="10">
        <v>3646431.62</v>
      </c>
      <c r="E17" s="10">
        <v>3735512.67</v>
      </c>
      <c r="F17" s="10">
        <v>3733983.67</v>
      </c>
      <c r="G17" s="10">
        <v>3744686.17</v>
      </c>
      <c r="H17" s="10">
        <v>3721751.17</v>
      </c>
      <c r="I17" s="10">
        <v>3706206.34</v>
      </c>
      <c r="J17" s="14">
        <v>3704167.67</v>
      </c>
      <c r="K17" s="14">
        <v>3679244.97</v>
      </c>
      <c r="L17" s="14">
        <v>3697615.6200000006</v>
      </c>
      <c r="M17" s="12">
        <v>0</v>
      </c>
      <c r="N17" s="12">
        <v>0</v>
      </c>
      <c r="O17" s="12">
        <v>0</v>
      </c>
      <c r="P17" s="14">
        <f>+D17+E17+F17+G17+H17+I17+J17+K17+L17+M17+N17+O17</f>
        <v>33369599.900000002</v>
      </c>
    </row>
    <row r="18" spans="1:16" x14ac:dyDescent="0.25">
      <c r="A18" s="6" t="s">
        <v>28</v>
      </c>
      <c r="B18" s="7">
        <f t="shared" ref="B18:P18" si="2">+B19+B20+B21+B22+B23+B24+B25+B26+B27</f>
        <v>39123828</v>
      </c>
      <c r="C18" s="7">
        <f t="shared" si="2"/>
        <v>-6054088</v>
      </c>
      <c r="D18" s="7">
        <f>+D19+D20+D21+D22+D23+D24+D25+D26+D27</f>
        <v>237089.83000000002</v>
      </c>
      <c r="E18" s="7">
        <f t="shared" si="2"/>
        <v>1921855.9300000002</v>
      </c>
      <c r="F18" s="7">
        <f t="shared" si="2"/>
        <v>2387830.87</v>
      </c>
      <c r="G18" s="7">
        <f t="shared" si="2"/>
        <v>4023340.49</v>
      </c>
      <c r="H18" s="7">
        <f t="shared" si="2"/>
        <v>2468193.2200000002</v>
      </c>
      <c r="I18" s="7">
        <f t="shared" si="2"/>
        <v>2180630.39</v>
      </c>
      <c r="J18" s="7">
        <f t="shared" si="2"/>
        <v>3945195.53</v>
      </c>
      <c r="K18" s="7">
        <f t="shared" si="2"/>
        <v>2596716.33</v>
      </c>
      <c r="L18" s="7">
        <f t="shared" si="2"/>
        <v>1746070.11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21506922.700000003</v>
      </c>
    </row>
    <row r="19" spans="1:16" x14ac:dyDescent="0.25">
      <c r="A19" s="8" t="s">
        <v>29</v>
      </c>
      <c r="B19" s="11">
        <v>10020000</v>
      </c>
      <c r="C19" s="9">
        <v>0</v>
      </c>
      <c r="D19" s="10">
        <v>106891.33</v>
      </c>
      <c r="E19" s="10">
        <v>1241959.25</v>
      </c>
      <c r="F19" s="10">
        <v>1100353.17</v>
      </c>
      <c r="G19" s="10">
        <v>379447.34</v>
      </c>
      <c r="H19" s="10">
        <v>402695.78</v>
      </c>
      <c r="I19" s="10">
        <v>701542.2</v>
      </c>
      <c r="J19" s="10">
        <v>939467.09</v>
      </c>
      <c r="K19" s="10">
        <v>1478862.2400000002</v>
      </c>
      <c r="L19" s="10">
        <v>722372.33000000007</v>
      </c>
      <c r="M19" s="12">
        <v>0</v>
      </c>
      <c r="N19" s="12">
        <v>0</v>
      </c>
      <c r="O19" s="12">
        <v>0</v>
      </c>
      <c r="P19" s="14">
        <f t="shared" ref="P19:P27" si="3">+D19+E19+F19+G19+H19+I19+J19+K19+L19+M19+N19+O19</f>
        <v>7073590.7300000004</v>
      </c>
    </row>
    <row r="20" spans="1:16" x14ac:dyDescent="0.25">
      <c r="A20" s="8" t="s">
        <v>30</v>
      </c>
      <c r="B20" s="11">
        <v>2726440</v>
      </c>
      <c r="C20" s="9">
        <v>-1643088</v>
      </c>
      <c r="D20" s="10">
        <v>0</v>
      </c>
      <c r="E20" s="10">
        <v>17459.28</v>
      </c>
      <c r="F20" s="10">
        <v>47205.9</v>
      </c>
      <c r="G20" s="10">
        <v>306186.40000000002</v>
      </c>
      <c r="H20" s="10">
        <v>10319.1</v>
      </c>
      <c r="I20" s="10">
        <v>1070.9000000000001</v>
      </c>
      <c r="J20" s="14">
        <v>224023</v>
      </c>
      <c r="K20" s="14">
        <v>210389.98</v>
      </c>
      <c r="L20" s="14">
        <v>23600</v>
      </c>
      <c r="M20" s="12">
        <v>0</v>
      </c>
      <c r="N20" s="12">
        <v>0</v>
      </c>
      <c r="O20" s="12">
        <v>0</v>
      </c>
      <c r="P20" s="10">
        <f t="shared" si="3"/>
        <v>840254.56</v>
      </c>
    </row>
    <row r="21" spans="1:16" x14ac:dyDescent="0.25">
      <c r="A21" s="8" t="s">
        <v>31</v>
      </c>
      <c r="B21" s="11">
        <v>1270000</v>
      </c>
      <c r="C21" s="9">
        <v>-1051750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4">
        <v>14750</v>
      </c>
      <c r="K21" s="14">
        <v>30200</v>
      </c>
      <c r="L21" s="14">
        <v>104900</v>
      </c>
      <c r="M21" s="12">
        <v>0</v>
      </c>
      <c r="N21" s="12">
        <v>0</v>
      </c>
      <c r="O21" s="12">
        <v>0</v>
      </c>
      <c r="P21" s="14">
        <f t="shared" si="3"/>
        <v>149850</v>
      </c>
    </row>
    <row r="22" spans="1:16" x14ac:dyDescent="0.25">
      <c r="A22" s="8" t="s">
        <v>32</v>
      </c>
      <c r="B22" s="11">
        <v>400000</v>
      </c>
      <c r="C22" s="9">
        <v>-180000</v>
      </c>
      <c r="D22" s="10">
        <v>0</v>
      </c>
      <c r="E22" s="10">
        <v>0</v>
      </c>
      <c r="F22" s="10">
        <v>0</v>
      </c>
      <c r="G22" s="10">
        <v>157560.48000000001</v>
      </c>
      <c r="H22" s="10">
        <v>0</v>
      </c>
      <c r="I22" s="10">
        <v>560</v>
      </c>
      <c r="J22" s="14">
        <v>0</v>
      </c>
      <c r="K22" s="14">
        <v>0</v>
      </c>
      <c r="L22" s="14">
        <v>0</v>
      </c>
      <c r="M22" s="12">
        <v>0</v>
      </c>
      <c r="N22" s="12">
        <v>0</v>
      </c>
      <c r="O22" s="12">
        <v>0</v>
      </c>
      <c r="P22" s="14">
        <f t="shared" si="3"/>
        <v>158120.48000000001</v>
      </c>
    </row>
    <row r="23" spans="1:16" x14ac:dyDescent="0.25">
      <c r="A23" s="8" t="s">
        <v>33</v>
      </c>
      <c r="B23" s="11">
        <v>4611788</v>
      </c>
      <c r="C23" s="9">
        <v>-1885872</v>
      </c>
      <c r="D23" s="10">
        <v>44000</v>
      </c>
      <c r="E23" s="10">
        <v>68000</v>
      </c>
      <c r="F23" s="10">
        <v>44000</v>
      </c>
      <c r="G23" s="10">
        <v>44000</v>
      </c>
      <c r="H23" s="10">
        <v>0</v>
      </c>
      <c r="I23" s="10">
        <v>44000</v>
      </c>
      <c r="J23" s="10">
        <v>337804.26</v>
      </c>
      <c r="K23" s="10">
        <v>341085</v>
      </c>
      <c r="L23" s="10">
        <v>285100</v>
      </c>
      <c r="M23" s="12">
        <v>0</v>
      </c>
      <c r="N23" s="12">
        <v>0</v>
      </c>
      <c r="O23" s="12">
        <v>0</v>
      </c>
      <c r="P23" s="14">
        <f t="shared" si="3"/>
        <v>1207989.26</v>
      </c>
    </row>
    <row r="24" spans="1:16" x14ac:dyDescent="0.25">
      <c r="A24" s="8" t="s">
        <v>34</v>
      </c>
      <c r="B24" s="11">
        <v>3720000</v>
      </c>
      <c r="C24" s="9">
        <v>140664</v>
      </c>
      <c r="D24" s="10">
        <v>54026.5</v>
      </c>
      <c r="E24" s="10">
        <v>54038.06</v>
      </c>
      <c r="F24" s="10">
        <v>54394.559999999998</v>
      </c>
      <c r="G24" s="10">
        <v>2315488.08</v>
      </c>
      <c r="H24" s="10">
        <v>1510915.35</v>
      </c>
      <c r="I24" s="10">
        <v>99473.95</v>
      </c>
      <c r="J24" s="14">
        <v>215606</v>
      </c>
      <c r="K24" s="14">
        <v>59144.07</v>
      </c>
      <c r="L24" s="14">
        <v>-679507.05999999994</v>
      </c>
      <c r="M24" s="12">
        <v>0</v>
      </c>
      <c r="N24" s="12">
        <v>0</v>
      </c>
      <c r="O24" s="12">
        <v>0</v>
      </c>
      <c r="P24" s="10">
        <f t="shared" si="3"/>
        <v>3683579.5100000002</v>
      </c>
    </row>
    <row r="25" spans="1:16" x14ac:dyDescent="0.25">
      <c r="A25" s="8" t="s">
        <v>35</v>
      </c>
      <c r="B25" s="11">
        <v>3433800</v>
      </c>
      <c r="C25" s="9">
        <v>-387900</v>
      </c>
      <c r="D25" s="10">
        <v>0</v>
      </c>
      <c r="E25" s="10">
        <v>368855.46</v>
      </c>
      <c r="F25" s="10">
        <v>27735.75</v>
      </c>
      <c r="G25" s="10">
        <v>167172.97</v>
      </c>
      <c r="H25" s="10">
        <v>0</v>
      </c>
      <c r="I25" s="10">
        <v>14291.5</v>
      </c>
      <c r="J25" s="14">
        <v>646042.96</v>
      </c>
      <c r="K25" s="14">
        <v>244942.69999999998</v>
      </c>
      <c r="L25" s="14">
        <v>338851.26</v>
      </c>
      <c r="M25" s="12">
        <v>0</v>
      </c>
      <c r="N25" s="12">
        <v>0</v>
      </c>
      <c r="O25" s="12">
        <v>0</v>
      </c>
      <c r="P25" s="14">
        <f t="shared" si="3"/>
        <v>1807892.6</v>
      </c>
    </row>
    <row r="26" spans="1:16" x14ac:dyDescent="0.25">
      <c r="A26" s="8" t="s">
        <v>36</v>
      </c>
      <c r="B26" s="11">
        <v>4368300</v>
      </c>
      <c r="C26" s="9">
        <v>-1926842</v>
      </c>
      <c r="D26" s="10">
        <v>32172</v>
      </c>
      <c r="E26" s="10">
        <v>14160</v>
      </c>
      <c r="F26" s="10">
        <v>44732.75</v>
      </c>
      <c r="G26" s="10">
        <v>24000</v>
      </c>
      <c r="H26" s="10">
        <v>21883.56</v>
      </c>
      <c r="I26" s="10">
        <v>91120.3</v>
      </c>
      <c r="J26" s="14">
        <v>141131.41</v>
      </c>
      <c r="K26" s="14">
        <v>168372.34</v>
      </c>
      <c r="L26" s="14">
        <v>513203.3</v>
      </c>
      <c r="M26" s="12">
        <v>0</v>
      </c>
      <c r="N26" s="12">
        <v>0</v>
      </c>
      <c r="O26" s="12">
        <v>0</v>
      </c>
      <c r="P26" s="14">
        <f t="shared" si="3"/>
        <v>1050775.6599999999</v>
      </c>
    </row>
    <row r="27" spans="1:16" x14ac:dyDescent="0.25">
      <c r="A27" s="8" t="s">
        <v>37</v>
      </c>
      <c r="B27" s="11">
        <v>8573500</v>
      </c>
      <c r="C27" s="9">
        <v>880700</v>
      </c>
      <c r="D27" s="10">
        <v>0</v>
      </c>
      <c r="E27" s="10">
        <v>157383.88</v>
      </c>
      <c r="F27" s="10">
        <v>1069408.74</v>
      </c>
      <c r="G27" s="10">
        <v>629485.22</v>
      </c>
      <c r="H27" s="10">
        <v>522379.43</v>
      </c>
      <c r="I27" s="10">
        <v>1228571.54</v>
      </c>
      <c r="J27" s="14">
        <v>1426370.81</v>
      </c>
      <c r="K27" s="14">
        <v>63720</v>
      </c>
      <c r="L27" s="14">
        <v>437550.28</v>
      </c>
      <c r="M27" s="12">
        <v>0</v>
      </c>
      <c r="N27" s="12">
        <v>0</v>
      </c>
      <c r="O27" s="12">
        <v>0</v>
      </c>
      <c r="P27" s="14">
        <f t="shared" si="3"/>
        <v>5534869.9000000004</v>
      </c>
    </row>
    <row r="28" spans="1:16" x14ac:dyDescent="0.25">
      <c r="A28" s="6" t="s">
        <v>38</v>
      </c>
      <c r="B28" s="7">
        <f t="shared" ref="B28:P28" si="4">+B29+B30+B31+B32+B33+B34+B35+B36+B37</f>
        <v>17810666</v>
      </c>
      <c r="C28" s="7">
        <f t="shared" si="4"/>
        <v>-2270701</v>
      </c>
      <c r="D28" s="7">
        <f t="shared" si="4"/>
        <v>58654.26</v>
      </c>
      <c r="E28" s="7">
        <f t="shared" si="4"/>
        <v>504734.41000000003</v>
      </c>
      <c r="F28" s="7">
        <f t="shared" si="4"/>
        <v>2457667.29</v>
      </c>
      <c r="G28" s="7">
        <f t="shared" si="4"/>
        <v>750863.82</v>
      </c>
      <c r="H28" s="7">
        <f t="shared" si="4"/>
        <v>933964.91</v>
      </c>
      <c r="I28" s="7">
        <f t="shared" si="4"/>
        <v>2424342.1799999997</v>
      </c>
      <c r="J28" s="7">
        <f t="shared" si="4"/>
        <v>897335.96</v>
      </c>
      <c r="K28" s="7">
        <f t="shared" si="4"/>
        <v>694876.59999999986</v>
      </c>
      <c r="L28" s="7">
        <f t="shared" si="4"/>
        <v>1965982.9300000002</v>
      </c>
      <c r="M28" s="7">
        <f t="shared" si="4"/>
        <v>0</v>
      </c>
      <c r="N28" s="7">
        <f t="shared" si="4"/>
        <v>0</v>
      </c>
      <c r="O28" s="7">
        <f t="shared" si="4"/>
        <v>0</v>
      </c>
      <c r="P28" s="7">
        <f t="shared" si="4"/>
        <v>10688422.359999999</v>
      </c>
    </row>
    <row r="29" spans="1:16" x14ac:dyDescent="0.25">
      <c r="A29" s="8" t="s">
        <v>39</v>
      </c>
      <c r="B29" s="11">
        <v>1035380</v>
      </c>
      <c r="C29" s="16">
        <v>69160</v>
      </c>
      <c r="D29" s="10">
        <v>0</v>
      </c>
      <c r="E29" s="10">
        <v>246628.4</v>
      </c>
      <c r="F29" s="10">
        <v>64940</v>
      </c>
      <c r="G29" s="10">
        <v>28900</v>
      </c>
      <c r="H29" s="10">
        <v>20470.34</v>
      </c>
      <c r="I29" s="10">
        <v>237363.02</v>
      </c>
      <c r="J29" s="10">
        <v>60621.8</v>
      </c>
      <c r="K29" s="10">
        <v>194572.19</v>
      </c>
      <c r="L29" s="10">
        <v>57024.98</v>
      </c>
      <c r="M29" s="12">
        <v>0</v>
      </c>
      <c r="N29" s="12">
        <v>0</v>
      </c>
      <c r="O29" s="12">
        <v>0</v>
      </c>
      <c r="P29" s="14">
        <f t="shared" ref="P29:P37" si="5">+D29+E29+F29+G29+H29+I29+J29+K29+L29+M29+N29+O29</f>
        <v>910520.73</v>
      </c>
    </row>
    <row r="30" spans="1:16" x14ac:dyDescent="0.25">
      <c r="A30" s="8" t="s">
        <v>40</v>
      </c>
      <c r="B30" s="11">
        <v>289710</v>
      </c>
      <c r="C30" s="16">
        <v>305300</v>
      </c>
      <c r="D30" s="10">
        <v>0</v>
      </c>
      <c r="E30" s="10">
        <v>0</v>
      </c>
      <c r="F30" s="10">
        <v>61980.45</v>
      </c>
      <c r="G30" s="10">
        <v>1569.4</v>
      </c>
      <c r="H30" s="10">
        <v>0</v>
      </c>
      <c r="I30" s="10">
        <v>4460</v>
      </c>
      <c r="J30" s="14">
        <v>433065.9</v>
      </c>
      <c r="K30" s="14">
        <v>60888</v>
      </c>
      <c r="L30" s="14">
        <v>0</v>
      </c>
      <c r="M30" s="12">
        <v>0</v>
      </c>
      <c r="N30" s="12">
        <v>0</v>
      </c>
      <c r="O30" s="12">
        <v>0</v>
      </c>
      <c r="P30" s="10">
        <f t="shared" si="5"/>
        <v>561963.75</v>
      </c>
    </row>
    <row r="31" spans="1:16" x14ac:dyDescent="0.25">
      <c r="A31" s="8" t="s">
        <v>41</v>
      </c>
      <c r="B31" s="11">
        <v>1902763</v>
      </c>
      <c r="C31" s="16">
        <v>-1015693</v>
      </c>
      <c r="D31" s="10">
        <v>0</v>
      </c>
      <c r="E31" s="10">
        <v>0</v>
      </c>
      <c r="F31" s="10">
        <v>191059.7</v>
      </c>
      <c r="G31" s="10">
        <v>15935.31</v>
      </c>
      <c r="H31" s="10">
        <v>0</v>
      </c>
      <c r="I31" s="10">
        <v>189573.8</v>
      </c>
      <c r="J31" s="14">
        <v>0</v>
      </c>
      <c r="K31" s="14">
        <v>162250</v>
      </c>
      <c r="L31" s="14">
        <v>39482.800000000003</v>
      </c>
      <c r="M31" s="12">
        <v>0</v>
      </c>
      <c r="N31" s="12">
        <v>0</v>
      </c>
      <c r="O31" s="12">
        <v>0</v>
      </c>
      <c r="P31" s="14">
        <f t="shared" si="5"/>
        <v>598301.6100000001</v>
      </c>
    </row>
    <row r="32" spans="1:16" x14ac:dyDescent="0.25">
      <c r="A32" s="8" t="s">
        <v>42</v>
      </c>
      <c r="B32" s="11">
        <v>427537</v>
      </c>
      <c r="C32" s="16">
        <v>-119400</v>
      </c>
      <c r="D32" s="10">
        <v>0</v>
      </c>
      <c r="E32" s="10">
        <v>0</v>
      </c>
      <c r="F32" s="10">
        <v>109500</v>
      </c>
      <c r="G32" s="10">
        <v>0</v>
      </c>
      <c r="H32" s="10">
        <v>0</v>
      </c>
      <c r="I32" s="10">
        <v>3959.98</v>
      </c>
      <c r="J32" s="14">
        <v>96030</v>
      </c>
      <c r="K32" s="14">
        <v>0</v>
      </c>
      <c r="L32" s="14">
        <v>0</v>
      </c>
      <c r="M32" s="12">
        <v>0</v>
      </c>
      <c r="N32" s="12">
        <v>0</v>
      </c>
      <c r="O32" s="12">
        <v>0</v>
      </c>
      <c r="P32" s="14">
        <f t="shared" si="5"/>
        <v>209489.97999999998</v>
      </c>
    </row>
    <row r="33" spans="1:16" x14ac:dyDescent="0.25">
      <c r="A33" s="8" t="s">
        <v>43</v>
      </c>
      <c r="B33" s="11">
        <v>1087100</v>
      </c>
      <c r="C33" s="16">
        <v>-811283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65257.69</v>
      </c>
      <c r="J33" s="10">
        <v>0</v>
      </c>
      <c r="K33" s="10">
        <v>0</v>
      </c>
      <c r="L33" s="10">
        <v>0</v>
      </c>
      <c r="M33" s="12">
        <v>0</v>
      </c>
      <c r="N33" s="12">
        <v>0</v>
      </c>
      <c r="O33" s="12">
        <v>0</v>
      </c>
      <c r="P33" s="14">
        <f t="shared" si="5"/>
        <v>65257.69</v>
      </c>
    </row>
    <row r="34" spans="1:16" x14ac:dyDescent="0.25">
      <c r="A34" s="8" t="s">
        <v>44</v>
      </c>
      <c r="B34" s="11">
        <v>144300</v>
      </c>
      <c r="C34" s="16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3609.7</v>
      </c>
      <c r="J34" s="14">
        <v>0</v>
      </c>
      <c r="K34" s="14">
        <v>0</v>
      </c>
      <c r="L34" s="14">
        <v>0</v>
      </c>
      <c r="M34" s="12">
        <v>0</v>
      </c>
      <c r="N34" s="12">
        <v>0</v>
      </c>
      <c r="O34" s="12">
        <v>0</v>
      </c>
      <c r="P34" s="10">
        <f t="shared" si="5"/>
        <v>3609.7</v>
      </c>
    </row>
    <row r="35" spans="1:16" x14ac:dyDescent="0.25">
      <c r="A35" s="8" t="s">
        <v>45</v>
      </c>
      <c r="B35" s="11">
        <v>7588996</v>
      </c>
      <c r="C35" s="16">
        <v>793899</v>
      </c>
      <c r="D35" s="10">
        <v>0</v>
      </c>
      <c r="E35" s="10">
        <v>0</v>
      </c>
      <c r="F35" s="10">
        <v>1757198</v>
      </c>
      <c r="G35" s="10">
        <v>205407.5</v>
      </c>
      <c r="H35" s="10">
        <v>0</v>
      </c>
      <c r="I35" s="10">
        <v>1760515.4000000001</v>
      </c>
      <c r="J35" s="14">
        <v>38292.480000000003</v>
      </c>
      <c r="K35" s="14">
        <v>5097.6000000000004</v>
      </c>
      <c r="L35" s="14">
        <v>1787984.8</v>
      </c>
      <c r="M35" s="12">
        <v>0</v>
      </c>
      <c r="N35" s="12">
        <v>0</v>
      </c>
      <c r="O35" s="12">
        <v>0</v>
      </c>
      <c r="P35" s="14">
        <f t="shared" si="5"/>
        <v>5554495.7800000003</v>
      </c>
    </row>
    <row r="36" spans="1:16" x14ac:dyDescent="0.25">
      <c r="A36" s="8" t="s">
        <v>46</v>
      </c>
      <c r="B36" s="16">
        <v>0</v>
      </c>
      <c r="C36" s="16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4">
        <v>0</v>
      </c>
      <c r="K36" s="14">
        <v>0</v>
      </c>
      <c r="L36" s="14">
        <v>0</v>
      </c>
      <c r="M36" s="12">
        <v>0</v>
      </c>
      <c r="N36" s="12">
        <v>0</v>
      </c>
      <c r="O36" s="12">
        <v>0</v>
      </c>
      <c r="P36" s="14">
        <f t="shared" si="5"/>
        <v>0</v>
      </c>
    </row>
    <row r="37" spans="1:16" x14ac:dyDescent="0.25">
      <c r="A37" s="8" t="s">
        <v>47</v>
      </c>
      <c r="B37" s="11">
        <v>5334880</v>
      </c>
      <c r="C37" s="16">
        <v>-1492684</v>
      </c>
      <c r="D37" s="10">
        <v>58654.26</v>
      </c>
      <c r="E37" s="10">
        <v>258106.01</v>
      </c>
      <c r="F37" s="10">
        <v>272989.14</v>
      </c>
      <c r="G37" s="10">
        <v>499051.61</v>
      </c>
      <c r="H37" s="10">
        <v>913494.57000000007</v>
      </c>
      <c r="I37" s="10">
        <v>159602.59000000003</v>
      </c>
      <c r="J37" s="14">
        <v>269325.78000000003</v>
      </c>
      <c r="K37" s="14">
        <v>272068.80999999994</v>
      </c>
      <c r="L37" s="14">
        <v>81490.350000000006</v>
      </c>
      <c r="M37" s="12">
        <v>0</v>
      </c>
      <c r="N37" s="12">
        <v>0</v>
      </c>
      <c r="O37" s="12">
        <v>0</v>
      </c>
      <c r="P37" s="14">
        <f t="shared" si="5"/>
        <v>2784783.12</v>
      </c>
    </row>
    <row r="38" spans="1:16" x14ac:dyDescent="0.25">
      <c r="A38" s="6" t="s">
        <v>48</v>
      </c>
      <c r="B38" s="7">
        <f t="shared" ref="B38:P38" si="6">+B39+B40+B41+B42+B43+B44+B45+B46</f>
        <v>0</v>
      </c>
      <c r="C38" s="7">
        <f t="shared" si="6"/>
        <v>0</v>
      </c>
      <c r="D38" s="7">
        <f t="shared" si="6"/>
        <v>0</v>
      </c>
      <c r="E38" s="7">
        <f t="shared" si="6"/>
        <v>0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0</v>
      </c>
    </row>
    <row r="39" spans="1:16" x14ac:dyDescent="0.25">
      <c r="A39" s="8" t="s">
        <v>49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2">
        <v>0</v>
      </c>
      <c r="O39" s="12">
        <v>0</v>
      </c>
      <c r="P39" s="14">
        <f t="shared" ref="P39:P46" si="7">+D39+E39+F39+G39+H39+I39+J39+K39+L39+M39+N39+O39</f>
        <v>0</v>
      </c>
    </row>
    <row r="40" spans="1:16" x14ac:dyDescent="0.25">
      <c r="A40" s="8" t="s">
        <v>50</v>
      </c>
      <c r="B40" s="17">
        <v>0</v>
      </c>
      <c r="C40" s="1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4">
        <v>0</v>
      </c>
      <c r="K40" s="14">
        <v>0</v>
      </c>
      <c r="L40" s="14">
        <v>0</v>
      </c>
      <c r="M40" s="12">
        <v>0</v>
      </c>
      <c r="N40" s="12">
        <v>0</v>
      </c>
      <c r="O40" s="12">
        <v>0</v>
      </c>
      <c r="P40" s="10">
        <f t="shared" si="7"/>
        <v>0</v>
      </c>
    </row>
    <row r="41" spans="1:16" x14ac:dyDescent="0.25">
      <c r="A41" s="8" t="s">
        <v>51</v>
      </c>
      <c r="B41" s="17">
        <v>0</v>
      </c>
      <c r="C41" s="17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4">
        <v>0</v>
      </c>
      <c r="K41" s="14">
        <v>0</v>
      </c>
      <c r="L41" s="14">
        <v>0</v>
      </c>
      <c r="M41" s="12">
        <v>0</v>
      </c>
      <c r="N41" s="12">
        <v>0</v>
      </c>
      <c r="O41" s="12">
        <v>0</v>
      </c>
      <c r="P41" s="14">
        <f t="shared" si="7"/>
        <v>0</v>
      </c>
    </row>
    <row r="42" spans="1:16" x14ac:dyDescent="0.25">
      <c r="A42" s="8" t="s">
        <v>52</v>
      </c>
      <c r="B42" s="17">
        <v>0</v>
      </c>
      <c r="C42" s="17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4">
        <v>0</v>
      </c>
      <c r="K42" s="14">
        <v>0</v>
      </c>
      <c r="L42" s="14">
        <v>0</v>
      </c>
      <c r="M42" s="12">
        <v>0</v>
      </c>
      <c r="N42" s="12">
        <v>0</v>
      </c>
      <c r="O42" s="12">
        <v>0</v>
      </c>
      <c r="P42" s="14">
        <f t="shared" si="7"/>
        <v>0</v>
      </c>
    </row>
    <row r="43" spans="1:16" x14ac:dyDescent="0.25">
      <c r="A43" s="8" t="s">
        <v>53</v>
      </c>
      <c r="B43" s="17">
        <v>0</v>
      </c>
      <c r="C43" s="17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2">
        <v>0</v>
      </c>
      <c r="N43" s="12">
        <v>0</v>
      </c>
      <c r="O43" s="12">
        <v>0</v>
      </c>
      <c r="P43" s="14">
        <f t="shared" si="7"/>
        <v>0</v>
      </c>
    </row>
    <row r="44" spans="1:16" x14ac:dyDescent="0.25">
      <c r="A44" s="8" t="s">
        <v>54</v>
      </c>
      <c r="B44" s="17">
        <v>0</v>
      </c>
      <c r="C44" s="17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2">
        <v>0</v>
      </c>
      <c r="N44" s="12">
        <v>0</v>
      </c>
      <c r="O44" s="12">
        <v>0</v>
      </c>
      <c r="P44" s="14">
        <f t="shared" si="7"/>
        <v>0</v>
      </c>
    </row>
    <row r="45" spans="1:16" x14ac:dyDescent="0.25">
      <c r="A45" s="8" t="s">
        <v>55</v>
      </c>
      <c r="B45" s="17">
        <v>0</v>
      </c>
      <c r="C45" s="17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4">
        <v>0</v>
      </c>
      <c r="K45" s="14">
        <v>0</v>
      </c>
      <c r="L45" s="14">
        <v>0</v>
      </c>
      <c r="M45" s="12">
        <v>0</v>
      </c>
      <c r="N45" s="12">
        <v>0</v>
      </c>
      <c r="O45" s="12">
        <v>0</v>
      </c>
      <c r="P45" s="14">
        <f t="shared" si="7"/>
        <v>0</v>
      </c>
    </row>
    <row r="46" spans="1:16" x14ac:dyDescent="0.25">
      <c r="A46" s="8" t="s">
        <v>56</v>
      </c>
      <c r="B46" s="17">
        <v>0</v>
      </c>
      <c r="C46" s="17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4">
        <v>0</v>
      </c>
      <c r="K46" s="14">
        <v>0</v>
      </c>
      <c r="L46" s="14">
        <v>0</v>
      </c>
      <c r="M46" s="12">
        <v>0</v>
      </c>
      <c r="N46" s="12">
        <v>0</v>
      </c>
      <c r="O46" s="12">
        <v>0</v>
      </c>
      <c r="P46" s="14">
        <f t="shared" si="7"/>
        <v>0</v>
      </c>
    </row>
    <row r="47" spans="1:16" x14ac:dyDescent="0.25">
      <c r="A47" s="6" t="s">
        <v>57</v>
      </c>
      <c r="B47" s="7">
        <f t="shared" ref="B47:P47" si="8">+B48+B49+B50+B51+B52+B53</f>
        <v>0</v>
      </c>
      <c r="C47" s="7">
        <f t="shared" si="8"/>
        <v>0</v>
      </c>
      <c r="D47" s="7">
        <f t="shared" si="8"/>
        <v>0</v>
      </c>
      <c r="E47" s="7">
        <f t="shared" si="8"/>
        <v>0</v>
      </c>
      <c r="F47" s="7">
        <f t="shared" si="8"/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7">
        <f t="shared" si="8"/>
        <v>0</v>
      </c>
    </row>
    <row r="48" spans="1:16" x14ac:dyDescent="0.25">
      <c r="A48" s="8" t="s">
        <v>58</v>
      </c>
      <c r="B48" s="17">
        <v>0</v>
      </c>
      <c r="C48" s="17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2">
        <v>0</v>
      </c>
      <c r="O48" s="12">
        <v>0</v>
      </c>
      <c r="P48" s="10">
        <f t="shared" ref="P48:P63" si="9">+D48+E48+F48+G48+H48+I48+J48+K48+L48+M48+N48+O48</f>
        <v>0</v>
      </c>
    </row>
    <row r="49" spans="1:16" x14ac:dyDescent="0.25">
      <c r="A49" s="8" t="s">
        <v>59</v>
      </c>
      <c r="B49" s="17">
        <v>0</v>
      </c>
      <c r="C49" s="1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2">
        <v>0</v>
      </c>
      <c r="O49" s="12">
        <v>0</v>
      </c>
      <c r="P49" s="10">
        <f t="shared" si="9"/>
        <v>0</v>
      </c>
    </row>
    <row r="50" spans="1:16" x14ac:dyDescent="0.25">
      <c r="A50" s="8" t="s">
        <v>60</v>
      </c>
      <c r="B50" s="17">
        <v>0</v>
      </c>
      <c r="C50" s="1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2">
        <v>0</v>
      </c>
      <c r="O50" s="12">
        <v>0</v>
      </c>
      <c r="P50" s="10">
        <f t="shared" si="9"/>
        <v>0</v>
      </c>
    </row>
    <row r="51" spans="1:16" x14ac:dyDescent="0.25">
      <c r="A51" s="8" t="s">
        <v>61</v>
      </c>
      <c r="B51" s="17">
        <v>0</v>
      </c>
      <c r="C51" s="17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2">
        <v>0</v>
      </c>
      <c r="O51" s="12">
        <v>0</v>
      </c>
      <c r="P51" s="10">
        <f t="shared" si="9"/>
        <v>0</v>
      </c>
    </row>
    <row r="52" spans="1:16" x14ac:dyDescent="0.25">
      <c r="A52" s="8" t="s">
        <v>62</v>
      </c>
      <c r="B52" s="17">
        <v>0</v>
      </c>
      <c r="C52" s="1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2">
        <v>0</v>
      </c>
      <c r="O52" s="12">
        <v>0</v>
      </c>
      <c r="P52" s="10">
        <f t="shared" si="9"/>
        <v>0</v>
      </c>
    </row>
    <row r="53" spans="1:16" x14ac:dyDescent="0.25">
      <c r="A53" s="8" t="s">
        <v>63</v>
      </c>
      <c r="B53" s="17">
        <v>0</v>
      </c>
      <c r="C53" s="17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2">
        <v>0</v>
      </c>
      <c r="O53" s="12">
        <v>0</v>
      </c>
      <c r="P53" s="10">
        <f t="shared" si="9"/>
        <v>0</v>
      </c>
    </row>
    <row r="54" spans="1:16" x14ac:dyDescent="0.25">
      <c r="A54" s="6" t="s">
        <v>64</v>
      </c>
      <c r="B54" s="7">
        <f t="shared" ref="B54:O54" si="10">+B55+B56+B57+B58+B59+B60+B61+B62+B63</f>
        <v>5371866</v>
      </c>
      <c r="C54" s="7">
        <f t="shared" si="10"/>
        <v>1964701</v>
      </c>
      <c r="D54" s="7">
        <f t="shared" si="10"/>
        <v>0</v>
      </c>
      <c r="E54" s="7">
        <f t="shared" si="10"/>
        <v>2749141.1</v>
      </c>
      <c r="F54" s="7">
        <f t="shared" si="10"/>
        <v>104201.74</v>
      </c>
      <c r="G54" s="7">
        <f t="shared" si="10"/>
        <v>435406.85</v>
      </c>
      <c r="H54" s="7">
        <f t="shared" si="10"/>
        <v>100401.48000000001</v>
      </c>
      <c r="I54" s="7">
        <f t="shared" si="10"/>
        <v>149250.65</v>
      </c>
      <c r="J54" s="7">
        <f t="shared" si="10"/>
        <v>34299.99</v>
      </c>
      <c r="K54" s="7">
        <f t="shared" si="10"/>
        <v>4740080</v>
      </c>
      <c r="L54" s="7">
        <f>+L55+L56+L57+L58+L59+L60+L61+L62+L63</f>
        <v>2103502.2199999997</v>
      </c>
      <c r="M54" s="7">
        <f t="shared" si="10"/>
        <v>0</v>
      </c>
      <c r="N54" s="7">
        <f t="shared" si="10"/>
        <v>0</v>
      </c>
      <c r="O54" s="7">
        <f t="shared" si="10"/>
        <v>0</v>
      </c>
      <c r="P54" s="7">
        <f>+D54+E54+F54+G54+H54+I54+J54+K54+L54+M54+N54+O54</f>
        <v>10416284.030000001</v>
      </c>
    </row>
    <row r="55" spans="1:16" x14ac:dyDescent="0.25">
      <c r="A55" s="8" t="s">
        <v>65</v>
      </c>
      <c r="B55" s="11">
        <v>2634216</v>
      </c>
      <c r="C55" s="17">
        <v>-2008975</v>
      </c>
      <c r="D55" s="10">
        <v>0</v>
      </c>
      <c r="E55" s="10">
        <v>2749141.1</v>
      </c>
      <c r="F55" s="10">
        <v>104201.74</v>
      </c>
      <c r="G55" s="10">
        <v>435406.85</v>
      </c>
      <c r="H55" s="10">
        <v>80636.48000000001</v>
      </c>
      <c r="I55" s="10">
        <v>149250.65</v>
      </c>
      <c r="J55" s="10">
        <v>0</v>
      </c>
      <c r="K55" s="10">
        <v>66080</v>
      </c>
      <c r="L55" s="10">
        <v>128502</v>
      </c>
      <c r="M55" s="10">
        <v>0</v>
      </c>
      <c r="N55" s="10">
        <v>0</v>
      </c>
      <c r="O55" s="10">
        <v>0</v>
      </c>
      <c r="P55" s="10">
        <f>+D55+E55+F55+G55+H55+I55+J55+K55+L55+M55+N55+O55</f>
        <v>3713218.8200000003</v>
      </c>
    </row>
    <row r="56" spans="1:16" x14ac:dyDescent="0.25">
      <c r="A56" s="8" t="s">
        <v>66</v>
      </c>
      <c r="B56" s="11">
        <v>74850</v>
      </c>
      <c r="C56" s="17">
        <v>-74850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f t="shared" si="9"/>
        <v>0</v>
      </c>
    </row>
    <row r="57" spans="1:16" x14ac:dyDescent="0.25">
      <c r="A57" s="8" t="s">
        <v>67</v>
      </c>
      <c r="B57" s="11">
        <v>35200</v>
      </c>
      <c r="C57" s="17">
        <v>-15435</v>
      </c>
      <c r="D57" s="10">
        <v>0</v>
      </c>
      <c r="E57" s="10">
        <v>0</v>
      </c>
      <c r="F57" s="10">
        <v>0</v>
      </c>
      <c r="G57" s="10">
        <v>0</v>
      </c>
      <c r="H57" s="10">
        <v>19765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f>+D57+E57+F57+G57+H57+I57+J57+K57+L57+M57+N57+O57</f>
        <v>19765</v>
      </c>
    </row>
    <row r="58" spans="1:16" x14ac:dyDescent="0.25">
      <c r="A58" s="8" t="s">
        <v>68</v>
      </c>
      <c r="B58" s="11">
        <v>2500000</v>
      </c>
      <c r="C58" s="17">
        <v>2174000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4674000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9"/>
        <v>4674000</v>
      </c>
    </row>
    <row r="59" spans="1:16" x14ac:dyDescent="0.25">
      <c r="A59" s="8" t="s">
        <v>69</v>
      </c>
      <c r="B59" s="11">
        <v>112000</v>
      </c>
      <c r="C59" s="17">
        <v>1905561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34299.99</v>
      </c>
      <c r="K59" s="10">
        <v>0</v>
      </c>
      <c r="L59" s="10">
        <v>1975000.22</v>
      </c>
      <c r="M59" s="10">
        <v>0</v>
      </c>
      <c r="N59" s="10">
        <v>0</v>
      </c>
      <c r="O59" s="10">
        <v>0</v>
      </c>
      <c r="P59" s="10">
        <f t="shared" si="9"/>
        <v>2009300.21</v>
      </c>
    </row>
    <row r="60" spans="1:16" x14ac:dyDescent="0.25">
      <c r="A60" s="8" t="s">
        <v>70</v>
      </c>
      <c r="B60" s="11">
        <v>0</v>
      </c>
      <c r="C60" s="17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9"/>
        <v>0</v>
      </c>
    </row>
    <row r="61" spans="1:16" x14ac:dyDescent="0.25">
      <c r="A61" s="8" t="s">
        <v>71</v>
      </c>
      <c r="B61" s="17">
        <v>0</v>
      </c>
      <c r="C61" s="1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9"/>
        <v>0</v>
      </c>
    </row>
    <row r="62" spans="1:16" x14ac:dyDescent="0.25">
      <c r="A62" s="8" t="s">
        <v>72</v>
      </c>
      <c r="B62" s="11">
        <v>0</v>
      </c>
      <c r="C62" s="17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9"/>
        <v>0</v>
      </c>
    </row>
    <row r="63" spans="1:16" x14ac:dyDescent="0.25">
      <c r="A63" s="8" t="s">
        <v>73</v>
      </c>
      <c r="B63" s="11">
        <v>15600</v>
      </c>
      <c r="C63" s="17">
        <v>-15600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9"/>
        <v>0</v>
      </c>
    </row>
    <row r="64" spans="1:16" x14ac:dyDescent="0.25">
      <c r="A64" s="6" t="s">
        <v>74</v>
      </c>
      <c r="B64" s="7">
        <f t="shared" ref="B64:P64" si="11">+B65+B66+B67+B68</f>
        <v>0</v>
      </c>
      <c r="C64" s="7">
        <f t="shared" si="11"/>
        <v>0</v>
      </c>
      <c r="D64" s="7">
        <f t="shared" si="11"/>
        <v>0</v>
      </c>
      <c r="E64" s="7">
        <f t="shared" si="11"/>
        <v>0</v>
      </c>
      <c r="F64" s="7">
        <f t="shared" si="11"/>
        <v>0</v>
      </c>
      <c r="G64" s="7">
        <f t="shared" si="11"/>
        <v>0</v>
      </c>
      <c r="H64" s="7">
        <f t="shared" si="11"/>
        <v>0</v>
      </c>
      <c r="I64" s="7">
        <f t="shared" si="11"/>
        <v>0</v>
      </c>
      <c r="J64" s="7">
        <f t="shared" si="11"/>
        <v>0</v>
      </c>
      <c r="K64" s="7">
        <f t="shared" si="11"/>
        <v>0</v>
      </c>
      <c r="L64" s="7">
        <f t="shared" si="11"/>
        <v>0</v>
      </c>
      <c r="M64" s="7">
        <f t="shared" si="11"/>
        <v>0</v>
      </c>
      <c r="N64" s="7">
        <f t="shared" si="11"/>
        <v>0</v>
      </c>
      <c r="O64" s="7">
        <f t="shared" si="11"/>
        <v>0</v>
      </c>
      <c r="P64" s="7">
        <f t="shared" si="11"/>
        <v>0</v>
      </c>
    </row>
    <row r="65" spans="1:16" x14ac:dyDescent="0.25">
      <c r="A65" s="8" t="s">
        <v>75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2">
        <v>0</v>
      </c>
      <c r="N65" s="12">
        <v>0</v>
      </c>
      <c r="O65" s="25">
        <v>0</v>
      </c>
      <c r="P65" s="12">
        <f>+D65+E65+F65+G65+H65+I65+J65+K65+L65+M65+N65+O65</f>
        <v>0</v>
      </c>
    </row>
    <row r="66" spans="1:16" x14ac:dyDescent="0.25">
      <c r="A66" s="8" t="s">
        <v>76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2">
        <v>0</v>
      </c>
      <c r="N66" s="12">
        <v>0</v>
      </c>
      <c r="O66" s="25">
        <v>0</v>
      </c>
      <c r="P66" s="12">
        <f>+D66+E66+F66+G66+H66+I66+J66+K66+L66+M66+N66+O66</f>
        <v>0</v>
      </c>
    </row>
    <row r="67" spans="1:16" x14ac:dyDescent="0.25">
      <c r="A67" s="8" t="s">
        <v>77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2">
        <v>0</v>
      </c>
      <c r="N67" s="12">
        <v>0</v>
      </c>
      <c r="O67" s="25">
        <v>0</v>
      </c>
      <c r="P67" s="12">
        <f>+D67+E67+F67+G67+H67+I67+J67+K67+L67+M67+N67+O67</f>
        <v>0</v>
      </c>
    </row>
    <row r="68" spans="1:16" x14ac:dyDescent="0.25">
      <c r="A68" s="8" t="s">
        <v>78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v>0</v>
      </c>
      <c r="N68" s="12">
        <v>0</v>
      </c>
      <c r="O68" s="25">
        <v>0</v>
      </c>
      <c r="P68" s="12">
        <f>+D68+E68+F68+G68+H68+I68+J68+K68+L68+M68+N68+O68</f>
        <v>0</v>
      </c>
    </row>
    <row r="69" spans="1:16" x14ac:dyDescent="0.25">
      <c r="A69" s="6" t="s">
        <v>79</v>
      </c>
      <c r="B69" s="7">
        <f t="shared" ref="B69:P69" si="12">+B70+B71</f>
        <v>0</v>
      </c>
      <c r="C69" s="7">
        <f t="shared" si="12"/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  <c r="O69" s="7">
        <f t="shared" si="12"/>
        <v>0</v>
      </c>
      <c r="P69" s="7">
        <f t="shared" si="12"/>
        <v>0</v>
      </c>
    </row>
    <row r="70" spans="1:16" x14ac:dyDescent="0.25">
      <c r="A70" s="8" t="s">
        <v>80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2">
        <v>0</v>
      </c>
      <c r="N70" s="18">
        <v>0</v>
      </c>
      <c r="O70" s="25">
        <v>0</v>
      </c>
      <c r="P70" s="12">
        <f>+D70+E70+F70+G70+H70+I70+J70+K70+L70+M70+N70+O70</f>
        <v>0</v>
      </c>
    </row>
    <row r="71" spans="1:16" x14ac:dyDescent="0.25">
      <c r="A71" s="8" t="s">
        <v>81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2">
        <v>0</v>
      </c>
      <c r="N71" s="18">
        <v>0</v>
      </c>
      <c r="O71" s="25">
        <v>0</v>
      </c>
      <c r="P71" s="12">
        <f>+D71+E71+F71+G71+H71+I71+J71+K71+L71+M71+N71+O71</f>
        <v>0</v>
      </c>
    </row>
    <row r="72" spans="1:16" x14ac:dyDescent="0.25">
      <c r="A72" s="6" t="s">
        <v>82</v>
      </c>
      <c r="B72" s="7">
        <f t="shared" ref="B72:P72" si="13">+B73+B74+B75</f>
        <v>0</v>
      </c>
      <c r="C72" s="7">
        <f t="shared" si="13"/>
        <v>0</v>
      </c>
      <c r="D72" s="7">
        <f t="shared" si="13"/>
        <v>0</v>
      </c>
      <c r="E72" s="7">
        <f t="shared" si="13"/>
        <v>0</v>
      </c>
      <c r="F72" s="7">
        <f t="shared" si="13"/>
        <v>0</v>
      </c>
      <c r="G72" s="7">
        <f t="shared" si="13"/>
        <v>0</v>
      </c>
      <c r="H72" s="7">
        <f t="shared" si="13"/>
        <v>0</v>
      </c>
      <c r="I72" s="7">
        <f t="shared" si="13"/>
        <v>0</v>
      </c>
      <c r="J72" s="7">
        <f t="shared" si="13"/>
        <v>0</v>
      </c>
      <c r="K72" s="7">
        <f t="shared" si="13"/>
        <v>0</v>
      </c>
      <c r="L72" s="7">
        <f t="shared" si="13"/>
        <v>0</v>
      </c>
      <c r="M72" s="7">
        <f t="shared" si="13"/>
        <v>0</v>
      </c>
      <c r="N72" s="7">
        <f t="shared" si="13"/>
        <v>0</v>
      </c>
      <c r="O72" s="7">
        <f t="shared" si="13"/>
        <v>0</v>
      </c>
      <c r="P72" s="7">
        <f t="shared" si="13"/>
        <v>0</v>
      </c>
    </row>
    <row r="73" spans="1:16" x14ac:dyDescent="0.25">
      <c r="A73" s="8" t="s">
        <v>83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v>0</v>
      </c>
      <c r="N73" s="18">
        <v>0</v>
      </c>
      <c r="O73" s="25">
        <v>0</v>
      </c>
      <c r="P73" s="12">
        <f>+D73+E73+F73+G73+H73+I73+J73+K73+L73+M73+N73+O73</f>
        <v>0</v>
      </c>
    </row>
    <row r="74" spans="1:16" x14ac:dyDescent="0.25">
      <c r="A74" s="8" t="s">
        <v>84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2">
        <v>0</v>
      </c>
      <c r="N74" s="18">
        <v>0</v>
      </c>
      <c r="O74" s="25">
        <v>0</v>
      </c>
      <c r="P74" s="12">
        <f>+D74+E74+F74+G74+H74+I74+J74+K74+L74+M74+N74+O74</f>
        <v>0</v>
      </c>
    </row>
    <row r="75" spans="1:16" x14ac:dyDescent="0.25">
      <c r="A75" s="8" t="s">
        <v>85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v>0</v>
      </c>
      <c r="N75" s="18">
        <v>0</v>
      </c>
      <c r="O75" s="25">
        <v>0</v>
      </c>
      <c r="P75" s="12">
        <f>+D75+E75+F75+G75+H75+I75+J75+K75+L75+M75+N75+O75</f>
        <v>0</v>
      </c>
    </row>
    <row r="76" spans="1:16" s="5" customFormat="1" x14ac:dyDescent="0.25">
      <c r="A76" s="3" t="s">
        <v>86</v>
      </c>
      <c r="B76" s="4">
        <f t="shared" ref="B76:P76" si="14">+B77+B80+B83</f>
        <v>0</v>
      </c>
      <c r="C76" s="4">
        <f t="shared" si="14"/>
        <v>0</v>
      </c>
      <c r="D76" s="4">
        <f t="shared" si="14"/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 t="shared" si="14"/>
        <v>0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</row>
    <row r="77" spans="1:16" x14ac:dyDescent="0.25">
      <c r="A77" s="6" t="s">
        <v>87</v>
      </c>
      <c r="B77" s="7">
        <f t="shared" ref="B77:I77" si="15">+B78+B79</f>
        <v>0</v>
      </c>
      <c r="C77" s="7">
        <f t="shared" si="15"/>
        <v>0</v>
      </c>
      <c r="D77" s="7">
        <f t="shared" si="15"/>
        <v>0</v>
      </c>
      <c r="E77" s="7">
        <f t="shared" si="15"/>
        <v>0</v>
      </c>
      <c r="F77" s="7">
        <f t="shared" si="15"/>
        <v>0</v>
      </c>
      <c r="G77" s="7">
        <f t="shared" si="15"/>
        <v>0</v>
      </c>
      <c r="H77" s="7">
        <f t="shared" si="15"/>
        <v>0</v>
      </c>
      <c r="I77" s="7">
        <f t="shared" si="15"/>
        <v>0</v>
      </c>
      <c r="J77" s="7">
        <v>0</v>
      </c>
      <c r="K77" s="7">
        <v>0</v>
      </c>
      <c r="L77" s="7">
        <v>0</v>
      </c>
      <c r="M77" s="15">
        <v>0</v>
      </c>
      <c r="N77" s="18">
        <v>0</v>
      </c>
      <c r="O77" s="25">
        <v>0</v>
      </c>
      <c r="P77" s="12">
        <f>+D77+E77+F77+G77+H77+I77+J77+K77+L77+M77+N77+O77</f>
        <v>0</v>
      </c>
    </row>
    <row r="78" spans="1:16" x14ac:dyDescent="0.25">
      <c r="A78" s="8" t="s">
        <v>88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2">
        <v>0</v>
      </c>
      <c r="N78" s="18">
        <v>0</v>
      </c>
      <c r="O78" s="25">
        <v>0</v>
      </c>
      <c r="P78" s="12">
        <f>+D78+E78+F78+G78+H78+I78+J78+K78+L78+M78+N78+O78</f>
        <v>0</v>
      </c>
    </row>
    <row r="79" spans="1:16" x14ac:dyDescent="0.25">
      <c r="A79" s="8" t="s">
        <v>89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2">
        <v>0</v>
      </c>
      <c r="N79" s="18">
        <v>0</v>
      </c>
      <c r="O79" s="25">
        <v>0</v>
      </c>
      <c r="P79" s="12">
        <f>+D79+E79+F79+G79+H79+I79+J79+K79+L79+M79+N79+O79</f>
        <v>0</v>
      </c>
    </row>
    <row r="80" spans="1:16" x14ac:dyDescent="0.25">
      <c r="A80" s="6" t="s">
        <v>90</v>
      </c>
      <c r="B80" s="7">
        <f t="shared" ref="B80:P80" si="16">+B81+B82</f>
        <v>0</v>
      </c>
      <c r="C80" s="7">
        <f t="shared" si="16"/>
        <v>0</v>
      </c>
      <c r="D80" s="7">
        <f t="shared" si="16"/>
        <v>0</v>
      </c>
      <c r="E80" s="7">
        <f t="shared" si="16"/>
        <v>0</v>
      </c>
      <c r="F80" s="7">
        <f t="shared" si="16"/>
        <v>0</v>
      </c>
      <c r="G80" s="7">
        <f t="shared" si="16"/>
        <v>0</v>
      </c>
      <c r="H80" s="7">
        <f t="shared" si="16"/>
        <v>0</v>
      </c>
      <c r="I80" s="7">
        <f t="shared" si="16"/>
        <v>0</v>
      </c>
      <c r="J80" s="7">
        <f t="shared" si="16"/>
        <v>0</v>
      </c>
      <c r="K80" s="7">
        <f t="shared" si="16"/>
        <v>0</v>
      </c>
      <c r="L80" s="7">
        <f t="shared" si="16"/>
        <v>0</v>
      </c>
      <c r="M80" s="7">
        <f t="shared" si="16"/>
        <v>0</v>
      </c>
      <c r="N80" s="7">
        <f t="shared" si="16"/>
        <v>0</v>
      </c>
      <c r="O80" s="7">
        <f t="shared" si="16"/>
        <v>0</v>
      </c>
      <c r="P80" s="7">
        <f t="shared" si="16"/>
        <v>0</v>
      </c>
    </row>
    <row r="81" spans="1:18" x14ac:dyDescent="0.25">
      <c r="A81" s="8" t="s">
        <v>91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2">
        <v>0</v>
      </c>
      <c r="N81" s="18">
        <v>0</v>
      </c>
      <c r="O81" s="25">
        <v>0</v>
      </c>
      <c r="P81" s="12">
        <f>+D81+E81+F81+G81+H81+I81+J81+K81+L81+M81+N81+O81</f>
        <v>0</v>
      </c>
    </row>
    <row r="82" spans="1:18" x14ac:dyDescent="0.25">
      <c r="A82" s="8" t="s">
        <v>92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2">
        <v>0</v>
      </c>
      <c r="N82" s="18">
        <v>0</v>
      </c>
      <c r="O82" s="17">
        <v>0</v>
      </c>
      <c r="P82" s="10">
        <f>+D82+E82+F82+G82+H82+I82+J82+K82+L82+M82+N82+O82</f>
        <v>0</v>
      </c>
    </row>
    <row r="83" spans="1:18" x14ac:dyDescent="0.25">
      <c r="A83" s="6" t="s">
        <v>93</v>
      </c>
      <c r="B83" s="7">
        <f t="shared" ref="B83:P83" si="17">+B84</f>
        <v>0</v>
      </c>
      <c r="C83" s="7">
        <f t="shared" si="17"/>
        <v>0</v>
      </c>
      <c r="D83" s="7">
        <f t="shared" si="17"/>
        <v>0</v>
      </c>
      <c r="E83" s="7">
        <f t="shared" si="17"/>
        <v>0</v>
      </c>
      <c r="F83" s="7">
        <f t="shared" si="17"/>
        <v>0</v>
      </c>
      <c r="G83" s="7">
        <f t="shared" si="17"/>
        <v>0</v>
      </c>
      <c r="H83" s="7">
        <f t="shared" si="17"/>
        <v>0</v>
      </c>
      <c r="I83" s="7">
        <f t="shared" si="17"/>
        <v>0</v>
      </c>
      <c r="J83" s="7">
        <f t="shared" si="17"/>
        <v>0</v>
      </c>
      <c r="K83" s="7">
        <f t="shared" si="17"/>
        <v>0</v>
      </c>
      <c r="L83" s="7">
        <f t="shared" si="17"/>
        <v>0</v>
      </c>
      <c r="M83" s="7">
        <f t="shared" si="17"/>
        <v>0</v>
      </c>
      <c r="N83" s="7">
        <f t="shared" si="17"/>
        <v>0</v>
      </c>
      <c r="O83" s="7">
        <f t="shared" si="17"/>
        <v>0</v>
      </c>
      <c r="P83" s="7">
        <f t="shared" si="17"/>
        <v>0</v>
      </c>
    </row>
    <row r="84" spans="1:18" x14ac:dyDescent="0.25">
      <c r="A84" s="8" t="s">
        <v>94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v>0</v>
      </c>
      <c r="N84" s="18">
        <v>0</v>
      </c>
      <c r="O84" s="17">
        <v>0</v>
      </c>
      <c r="P84" s="10">
        <f>+D84+E84+F84+G84+H84+I84+J84+K84+L84+M84+N84+O84</f>
        <v>0</v>
      </c>
    </row>
    <row r="85" spans="1:18" x14ac:dyDescent="0.25">
      <c r="A85" s="19" t="s">
        <v>95</v>
      </c>
      <c r="B85" s="20">
        <f t="shared" ref="B85:P85" si="18">+B11+B76</f>
        <v>553271603</v>
      </c>
      <c r="C85" s="20">
        <f t="shared" si="18"/>
        <v>-5177000</v>
      </c>
      <c r="D85" s="20">
        <f t="shared" si="18"/>
        <v>28789623.710000001</v>
      </c>
      <c r="E85" s="20">
        <f t="shared" si="18"/>
        <v>34330994.109999999</v>
      </c>
      <c r="F85" s="20">
        <f t="shared" si="18"/>
        <v>34208523.45000001</v>
      </c>
      <c r="G85" s="20">
        <f t="shared" si="18"/>
        <v>56335108.580000006</v>
      </c>
      <c r="H85" s="20">
        <f t="shared" si="18"/>
        <v>33827414.949999996</v>
      </c>
      <c r="I85" s="20">
        <f t="shared" si="18"/>
        <v>34340335.669999994</v>
      </c>
      <c r="J85" s="20">
        <f t="shared" si="18"/>
        <v>33795749.150000006</v>
      </c>
      <c r="K85" s="20">
        <f t="shared" si="18"/>
        <v>36473547.060000002</v>
      </c>
      <c r="L85" s="20">
        <f t="shared" si="18"/>
        <v>40380855.609999999</v>
      </c>
      <c r="M85" s="20">
        <f t="shared" si="18"/>
        <v>0</v>
      </c>
      <c r="N85" s="21">
        <f t="shared" si="18"/>
        <v>0</v>
      </c>
      <c r="O85" s="22">
        <f t="shared" si="18"/>
        <v>0</v>
      </c>
      <c r="P85" s="23">
        <f t="shared" si="18"/>
        <v>332482152.28999996</v>
      </c>
      <c r="Q85" s="24"/>
      <c r="R85" s="24"/>
    </row>
    <row r="86" spans="1:18" x14ac:dyDescent="0.25">
      <c r="O86" s="13"/>
      <c r="P86" s="13"/>
    </row>
    <row r="87" spans="1:18" x14ac:dyDescent="0.25">
      <c r="E87" s="11"/>
      <c r="J87" s="11"/>
      <c r="K87" s="11"/>
      <c r="L87" s="11"/>
      <c r="O87" s="24"/>
      <c r="P87" s="24"/>
    </row>
    <row r="88" spans="1:18" x14ac:dyDescent="0.25">
      <c r="O88" s="13"/>
      <c r="P88" s="24"/>
    </row>
    <row r="92" spans="1:18" ht="15.75" x14ac:dyDescent="0.25">
      <c r="A92" s="51" t="s">
        <v>107</v>
      </c>
      <c r="B92" s="51"/>
      <c r="D92" s="27" t="s">
        <v>98</v>
      </c>
      <c r="N92" s="52" t="s">
        <v>101</v>
      </c>
      <c r="O92" s="52"/>
      <c r="P92" s="52"/>
    </row>
    <row r="93" spans="1:18" ht="15.75" x14ac:dyDescent="0.25">
      <c r="A93" s="53" t="s">
        <v>102</v>
      </c>
      <c r="B93" s="53"/>
      <c r="D93" s="28" t="s">
        <v>99</v>
      </c>
      <c r="N93" s="54" t="s">
        <v>97</v>
      </c>
      <c r="O93" s="54"/>
      <c r="P93" s="54"/>
    </row>
    <row r="94" spans="1:18" ht="21" customHeight="1" x14ac:dyDescent="0.25">
      <c r="A94" s="53" t="s">
        <v>106</v>
      </c>
      <c r="B94" s="53"/>
      <c r="D94" s="29"/>
      <c r="E94" s="26" t="s">
        <v>96</v>
      </c>
      <c r="N94" s="55" t="s">
        <v>100</v>
      </c>
      <c r="O94" s="55"/>
      <c r="P94" s="55"/>
    </row>
    <row r="95" spans="1:18" ht="16.5" thickBot="1" x14ac:dyDescent="0.3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spans="1:18" ht="15.75" customHeight="1" thickBot="1" x14ac:dyDescent="0.3">
      <c r="A96" s="44" t="s">
        <v>103</v>
      </c>
      <c r="B96" s="45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</row>
    <row r="97" spans="1:16" ht="29.25" customHeight="1" thickBot="1" x14ac:dyDescent="0.3">
      <c r="A97" s="46" t="s">
        <v>104</v>
      </c>
      <c r="B97" s="47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</row>
    <row r="98" spans="1:16" ht="44.25" customHeight="1" thickBot="1" x14ac:dyDescent="0.3">
      <c r="A98" s="48" t="s">
        <v>105</v>
      </c>
      <c r="B98" s="4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</row>
    <row r="101" spans="1:16" ht="32.25" customHeight="1" x14ac:dyDescent="0.25"/>
  </sheetData>
  <protectedRanges>
    <protectedRange sqref="A95 D95" name="Rango1_1_1_1_2_1"/>
  </protectedRanges>
  <mergeCells count="19">
    <mergeCell ref="A96:B96"/>
    <mergeCell ref="A97:B97"/>
    <mergeCell ref="A98:B98"/>
    <mergeCell ref="A95:P95"/>
    <mergeCell ref="A92:B92"/>
    <mergeCell ref="N92:P92"/>
    <mergeCell ref="A93:B93"/>
    <mergeCell ref="N93:P93"/>
    <mergeCell ref="A94:B94"/>
    <mergeCell ref="N94:P94"/>
    <mergeCell ref="A9:A10"/>
    <mergeCell ref="B9:B10"/>
    <mergeCell ref="C9:C10"/>
    <mergeCell ref="D9:P9"/>
    <mergeCell ref="A3:P3"/>
    <mergeCell ref="A4:P4"/>
    <mergeCell ref="A5:P5"/>
    <mergeCell ref="A6:P6"/>
    <mergeCell ref="A7:P7"/>
  </mergeCells>
  <pageMargins left="0.23622047244094491" right="0.23622047244094491" top="0.74803149606299213" bottom="0.74803149606299213" header="0.31496062992125984" footer="0.31496062992125984"/>
  <pageSetup paperSize="5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</vt:lpstr>
      <vt:lpstr>'P2 Presupuesto Aprobado-Eje '!Área_de_impresión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Fior Vasquez Jimenez</cp:lastModifiedBy>
  <cp:lastPrinted>2024-10-02T16:27:51Z</cp:lastPrinted>
  <dcterms:created xsi:type="dcterms:W3CDTF">2021-12-08T16:11:17Z</dcterms:created>
  <dcterms:modified xsi:type="dcterms:W3CDTF">2024-10-02T16:28:38Z</dcterms:modified>
</cp:coreProperties>
</file>